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Arquivos\GLC$\CCO\_PREGÃO ELETRÔNICO 2022\_PE XX-2022 - Limpeza URERE\1. Documentos para a PFA\"/>
    </mc:Choice>
  </mc:AlternateContent>
  <xr:revisionPtr revIDLastSave="0" documentId="13_ncr:1_{89AA5E38-7D0D-4F52-B418-2FE3FE2EF220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SERVENTE" sheetId="1" r:id="rId1"/>
    <sheet name="MATERIAIS e EQUIPAMENTOS" sheetId="2" r:id="rId2"/>
    <sheet name="UNIFORME" sheetId="5" r:id="rId3"/>
    <sheet name="VALOR TOTAL" sheetId="12" r:id="rId4"/>
  </sheets>
  <definedNames>
    <definedName name="Print_Area_0" localSheetId="0">SERVENTE!$A$1:$J$166</definedName>
  </definedNames>
  <calcPr calcId="191029"/>
</workbook>
</file>

<file path=xl/calcChain.xml><?xml version="1.0" encoding="utf-8"?>
<calcChain xmlns="http://schemas.openxmlformats.org/spreadsheetml/2006/main">
  <c r="D6" i="5" l="1"/>
  <c r="D4" i="5"/>
  <c r="G44" i="2" l="1"/>
  <c r="G45" i="2"/>
  <c r="G46" i="2"/>
  <c r="G47" i="2"/>
  <c r="G48" i="2"/>
  <c r="C7" i="5" l="1"/>
  <c r="D5" i="5"/>
  <c r="D7" i="5" s="1"/>
  <c r="F40" i="2"/>
  <c r="G49" i="2"/>
  <c r="H126" i="1"/>
  <c r="C51" i="2" l="1"/>
  <c r="I113" i="1" s="1"/>
  <c r="H96" i="1"/>
  <c r="I59" i="1"/>
  <c r="I25" i="1"/>
  <c r="B143" i="1" l="1"/>
  <c r="B141" i="1"/>
  <c r="B140" i="1"/>
  <c r="B139" i="1"/>
  <c r="B138" i="1"/>
  <c r="B137" i="1"/>
  <c r="H124" i="1"/>
  <c r="H100" i="1"/>
  <c r="H55" i="1"/>
  <c r="H38" i="1"/>
  <c r="H40" i="1" s="1"/>
  <c r="I30" i="1"/>
  <c r="I27" i="1"/>
  <c r="I26" i="1"/>
  <c r="I31" i="1" l="1"/>
  <c r="I39" i="1" s="1"/>
  <c r="H86" i="1"/>
  <c r="I58" i="1" l="1"/>
  <c r="I65" i="1" s="1"/>
  <c r="I75" i="1" s="1"/>
  <c r="I48" i="1"/>
  <c r="I141" i="1"/>
  <c r="I84" i="1"/>
  <c r="I54" i="1"/>
  <c r="I95" i="1"/>
  <c r="I37" i="1"/>
  <c r="I46" i="1"/>
  <c r="I53" i="1"/>
  <c r="I50" i="1"/>
  <c r="I91" i="1"/>
  <c r="I93" i="1"/>
  <c r="I36" i="1"/>
  <c r="I51" i="1"/>
  <c r="I52" i="1"/>
  <c r="I81" i="1"/>
  <c r="I83" i="1"/>
  <c r="I80" i="1"/>
  <c r="I47" i="1"/>
  <c r="I94" i="1"/>
  <c r="I90" i="1"/>
  <c r="I92" i="1"/>
  <c r="I85" i="1"/>
  <c r="I82" i="1"/>
  <c r="I137" i="1"/>
  <c r="I99" i="1"/>
  <c r="I100" i="1" s="1"/>
  <c r="I105" i="1" s="1"/>
  <c r="I96" i="1" l="1"/>
  <c r="I86" i="1"/>
  <c r="I139" i="1" s="1"/>
  <c r="I55" i="1"/>
  <c r="I74" i="1" s="1"/>
  <c r="I38" i="1"/>
  <c r="I40" i="1" s="1"/>
  <c r="I73" i="1" s="1"/>
  <c r="I104" i="1"/>
  <c r="I76" i="1" l="1"/>
  <c r="I138" i="1" s="1"/>
  <c r="I106" i="1"/>
  <c r="I140" i="1" s="1"/>
  <c r="I142" i="1" l="1"/>
  <c r="I117" i="1"/>
  <c r="I118" i="1" l="1"/>
  <c r="I129" i="1" s="1"/>
  <c r="I131" i="1" s="1"/>
  <c r="I133" i="1" s="1"/>
  <c r="I123" i="1" l="1"/>
  <c r="I122" i="1"/>
  <c r="I120" i="1"/>
  <c r="I121" i="1"/>
  <c r="I124" i="1" l="1"/>
  <c r="I143" i="1" s="1"/>
  <c r="I144" i="1" s="1"/>
  <c r="C169" i="1" s="1"/>
  <c r="C171" i="1" s="1"/>
  <c r="C2" i="12" l="1"/>
  <c r="C3" i="12" s="1"/>
  <c r="B148" i="1"/>
  <c r="C150" i="1"/>
  <c r="C154" i="1" s="1"/>
  <c r="B165" i="1"/>
  <c r="B2" i="12"/>
  <c r="B3" i="12" s="1"/>
  <c r="I159" i="1"/>
  <c r="C152" i="1" l="1"/>
  <c r="I158" i="1"/>
  <c r="I161" i="1" s="1"/>
  <c r="I1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<sst xmlns="http://schemas.openxmlformats.org/spreadsheetml/2006/main" count="372" uniqueCount="253">
  <si>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</si>
  <si>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</si>
  <si>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</si>
  <si>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</si>
  <si>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</si>
  <si>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</si>
  <si>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</si>
  <si>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DESCRIÇÃO</t>
  </si>
  <si>
    <t>UNIDADE DE MEDIDA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</si>
  <si>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</si>
  <si>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</si>
  <si>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</si>
  <si>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</si>
  <si>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</si>
  <si>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</si>
  <si>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</si>
  <si>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</si>
  <si>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</si>
  <si>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</si>
  <si>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</si>
  <si>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</si>
  <si>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</si>
  <si>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</si>
  <si>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</si>
  <si>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</si>
  <si>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</si>
  <si>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</si>
  <si>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</si>
  <si>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</si>
  <si>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</si>
  <si>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</si>
  <si>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</si>
  <si>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</si>
  <si>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</si>
  <si>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</si>
  <si>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</si>
  <si>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</si>
  <si>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</si>
  <si>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</si>
  <si>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</si>
  <si>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</si>
  <si>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</si>
  <si>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</si>
  <si>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</si>
  <si>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</si>
  <si>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</si>
  <si>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</si>
  <si>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</si>
  <si>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</si>
  <si>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</si>
  <si>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</si>
  <si>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</si>
  <si>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</si>
  <si>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</si>
  <si>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</si>
  <si>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</si>
  <si>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</si>
  <si>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</si>
  <si>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</si>
  <si>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</si>
  <si>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</si>
  <si>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</si>
  <si>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</si>
  <si>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</si>
  <si>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</si>
  <si>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</si>
  <si>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</si>
  <si>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</si>
  <si>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</si>
  <si>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</si>
  <si>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</si>
  <si>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</si>
  <si>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</si>
  <si>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</si>
  <si>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</si>
  <si>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</si>
  <si>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</si>
  <si>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</si>
  <si>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</si>
  <si>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</si>
  <si>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</si>
  <si>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</si>
  <si>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</si>
  <si>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</si>
  <si>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</si>
  <si>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</si>
  <si>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</si>
  <si>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</si>
  <si>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</si>
  <si>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</si>
  <si>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</si>
  <si>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</si>
  <si>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</si>
  <si>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</si>
  <si>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</si>
  <si>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</si>
  <si>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</si>
  <si>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</si>
  <si>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-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</si>
  <si>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</si>
  <si>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</si>
  <si>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</si>
  <si>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</si>
  <si>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</si>
  <si>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</si>
  <si>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</si>
  <si>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</si>
  <si>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</si>
  <si>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</si>
  <si>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</si>
  <si>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</si>
  <si>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</si>
  <si>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</si>
  <si>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</si>
  <si>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</si>
  <si>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</si>
  <si>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</si>
  <si>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</si>
  <si>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</si>
  <si>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</si>
  <si>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</si>
  <si>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</si>
  <si>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</si>
  <si>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>FATOR K</t>
  </si>
  <si>
    <t>PREÇO MENSAL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</si>
  <si>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</si>
  <si>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</si>
  <si>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</si>
  <si>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</si>
  <si>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</si>
  <si>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</si>
  <si>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</si>
  <si>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Nota(1):</t>
  </si>
  <si>
    <t>Informar o valor da unidade de medida por tipo de serviço.</t>
  </si>
  <si>
    <t>Especificação Uniforme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</si>
  <si>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</si>
  <si>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</si>
  <si>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</si>
  <si>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</si>
  <si>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</si>
  <si>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</si>
  <si>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</si>
  <si>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</si>
  <si>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</si>
  <si>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</si>
  <si>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</si>
  <si>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</si>
  <si>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</si>
  <si>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</si>
  <si>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</si>
  <si>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Cesta Básica</t>
  </si>
  <si>
    <t>Auxílio Saúde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</si>
  <si>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</si>
  <si>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</si>
  <si>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</si>
  <si>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</si>
  <si>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</si>
  <si>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</si>
  <si>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c.4</t>
  </si>
  <si>
    <t>Desoneração</t>
  </si>
  <si>
    <t>PREÇO ANUAL</t>
  </si>
  <si>
    <t>PREÇO 20 MESES</t>
  </si>
  <si>
    <t>LIMPEZA</t>
  </si>
  <si>
    <t>SERVENTE</t>
  </si>
  <si>
    <t>Afastamento Maternidade - sugerimos que esta rubrica seja preechida nesse submódulo somente quando, por força de cadastro do Ministério do Trabalho no programa Empresa Cidadã, a licença-maternidade for superior a 120 dias, considerando o custo do período excedente a 120 dias.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</si>
  <si>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</si>
  <si>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VALOR TOTAL</t>
  </si>
  <si>
    <t>VALOR MENSAL</t>
  </si>
  <si>
    <t xml:space="preserve">Valor Mensal </t>
  </si>
  <si>
    <t xml:space="preserve">PREÇO TOTAL </t>
  </si>
  <si>
    <t>PREÇO MENSAL TOTAL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</si>
  <si>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</si>
  <si>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Acordo, Convenção ou Dissídio Coletivo</t>
  </si>
  <si>
    <t>Limpeza e copeiragem</t>
  </si>
  <si>
    <t>Multa do FGTS sobre o Aviso Prévio indenizado</t>
  </si>
  <si>
    <t>Multa do FGTS sobre o Aviso Prévio Trabalhado</t>
  </si>
  <si>
    <t>Seguro de Vida</t>
  </si>
  <si>
    <t>Plano Odontológico</t>
  </si>
  <si>
    <t>Unidade</t>
  </si>
  <si>
    <t>Caixa</t>
  </si>
  <si>
    <t>Pacote</t>
  </si>
  <si>
    <t>Quilo</t>
  </si>
  <si>
    <t>Quantidade mensal</t>
  </si>
  <si>
    <t>Preço total</t>
  </si>
  <si>
    <t>Desentupidor de pia</t>
  </si>
  <si>
    <t>Total mensal</t>
  </si>
  <si>
    <t>Valor mensal de materiais</t>
  </si>
  <si>
    <t>Materiais e equipamentos</t>
  </si>
  <si>
    <t>Outros</t>
  </si>
  <si>
    <t>Recife/PE</t>
  </si>
  <si>
    <t>Água Sanitária. Solução aquosa a base de hipoclorito de sódio com teor de cloro ativo entre 2,0% e 5,5% p.p., durante o prazo de validade de no máximo 06 meses, embalada conforme NBR 13390; rótulo contendo: nome do produto; modo de usar, cuidados com a conservação; limitações de uso, princípio ativo, volume líquido, precauções em caso de acidentes; número do lote, data de fabricação, prazo de validade; registro no Ministério da Saúde, químico responsável e seu registro do CRQ. Caixa com 12 unidades. Cada unidade com 01 litro.</t>
  </si>
  <si>
    <t>Álcool etílico hidratado 70º - embalagem plástica. Caixa com 12 unidades. Cada unidade com 01 litro.</t>
  </si>
  <si>
    <t>Aromatizador de ar em embalagens de 400 ml, em spray, embalagem de metal, livre de CFC, nas versões Flores de Jasmim, Flores do Campo, Brisa Fresca, Lavanda, e Cheirinho de Talco, entre outros aromas. Validade: 2 anos</t>
  </si>
  <si>
    <t>Balde plástico, 10 litros, sem tampa, com alça e borda reforçada</t>
  </si>
  <si>
    <t xml:space="preserve">Combinado rodo-lavador de 35 cm e raspador multiuso de 10 cm para limpeza de vidros. </t>
  </si>
  <si>
    <t>Descarte para absorvente 24 refil, 25 unid.</t>
  </si>
  <si>
    <t>Desinfetante/Desodorizante - galão c/ 05 lt. (Concentrado). Desinfetante uso geral, concentrado, bactericida e biodegradável - com diluição de 1:50 - com registro no Ministério da Saúde: embalagem/galão plástica (o) de 05 litros.</t>
  </si>
  <si>
    <t>Detergente líquido neutro concentrado, biodegradável com glicerinas – Galão 5 litros – embalagem plástica</t>
  </si>
  <si>
    <t>Esponja dupla face. Espuma, fibra sintética, retangular, anatômica, média, limpeza geral, uma face macia e outra áspera, embalagem com 04 (quatro) unidades.</t>
  </si>
  <si>
    <t>Flanela branca de 1ª qualidade, de 30x40cm para limpeza, com acabamento.</t>
  </si>
  <si>
    <t>Limpador Instantâneo Multiuso 500ml, caixa com 12 unidades.</t>
  </si>
  <si>
    <t>Lustra Móveis lavanda 200ml</t>
  </si>
  <si>
    <t>Luva Látex Com Forro De Flocos De Algodão e Frisos Antiderrapante Pequena, Média ou Grande</t>
  </si>
  <si>
    <t>Pá de lixo de ferro com cabo longo</t>
  </si>
  <si>
    <t>Pano de chão 40cmx70cm</t>
  </si>
  <si>
    <t>Papel higiênico Branco, 1ª qualidade, 8 rolos, 10cmx250m, folha dupla</t>
  </si>
  <si>
    <t>Papel Toalha Branco 6 rolos 20cmx200m</t>
  </si>
  <si>
    <t>Pastilhas adesivas sanitárias com 3 unidades</t>
  </si>
  <si>
    <t>Protetor descartável para assento sanitário 38x45 40 folhas</t>
  </si>
  <si>
    <t>Rodo com 2 borrachas - 40 cm de largura</t>
  </si>
  <si>
    <t>Sabão em pó 1Kg</t>
  </si>
  <si>
    <t>Saco para lixo de 40 litros, fardo com 100 unidades, cor preta.</t>
  </si>
  <si>
    <t>Saco Plástico p/lixo 100 lt (pct c/100 unidades), para coleta de lixo sólido, de cor preta, espessura mínima de 6 micras parede dupla, largura 75 cm, altura 105 cm.</t>
  </si>
  <si>
    <t>Sapólio em pó 300g</t>
  </si>
  <si>
    <t xml:space="preserve">Vassoura Nylon com cabo perfeitamente reto lixado e coberto com capa plástica </t>
  </si>
  <si>
    <t>Vassoura para sanitário, higiênico, para limpeza de vaso sanitário, cerdas de nylon ondulado, cabo revestido em plástico entre 18 a 20 cm.</t>
  </si>
  <si>
    <t>Vassoura pêlo 40cm com cabo madeira cm, Aplicação: limpeza em geral. Comprimento Cabo: 1,20 m</t>
  </si>
  <si>
    <t>galão de 5 litros</t>
  </si>
  <si>
    <t xml:space="preserve">Unidade </t>
  </si>
  <si>
    <t>Fardo</t>
  </si>
  <si>
    <t>Refil</t>
  </si>
  <si>
    <t>LISTA DE MATERIALDE LIMPEZA (FORNECIMENTO MENSAL)</t>
  </si>
  <si>
    <t xml:space="preserve">Dispenser para Álcool em spray </t>
  </si>
  <si>
    <t>Dispenser para sabonete líquido</t>
  </si>
  <si>
    <t>Placas de identificação “cuidado piso molhado” 65x 28 cm</t>
  </si>
  <si>
    <t>Protetor auricular abafador</t>
  </si>
  <si>
    <t>Suporte de saquinhos para descarte de absorvente higiênico</t>
  </si>
  <si>
    <t>Açúcar Cristal</t>
  </si>
  <si>
    <t>Café torrado e moído</t>
  </si>
  <si>
    <t>Água Mineral</t>
  </si>
  <si>
    <t>Filtro Descartável</t>
  </si>
  <si>
    <t>Adoçante líquido - tubo 250 ml</t>
  </si>
  <si>
    <t>Copo Descartável - 200 ml</t>
  </si>
  <si>
    <t>Copo Descartável - 10 ml</t>
  </si>
  <si>
    <t>Pacote 500 gm</t>
  </si>
  <si>
    <t>Botijão 10 litros</t>
  </si>
  <si>
    <t xml:space="preserve">Pacote  </t>
  </si>
  <si>
    <t>Valor total mensal de Material de Limpeza e Insumos de Copa (fornecimento mensal)</t>
  </si>
  <si>
    <t>PREÇO TOTAL POR 12 MESES</t>
  </si>
  <si>
    <t>VALOR 12 MESES</t>
  </si>
  <si>
    <t>Quantidade  por funcionário (06 meses)</t>
  </si>
  <si>
    <t>Valor Total (06 meses)</t>
  </si>
  <si>
    <t xml:space="preserve">Conjunto completo: calça e blusa manga curta (em gabardine com emblema da empresa pintado ou bordado) - cor azul marinho </t>
  </si>
  <si>
    <t>Meia em algodão, tipo soquete, cor preta</t>
  </si>
  <si>
    <t>Calçado tipo tênis preto em couro, solado baixo, com palmilha antibacteriana</t>
  </si>
  <si>
    <t>LISTA DE INSUMOS DE COPA (FORNECIMENTO MENSAL)</t>
  </si>
  <si>
    <t>UTENSÍLIOS PARA SERVIÇO DE LIMPEZA (a serem fornecidos 01 vez por ano)</t>
  </si>
  <si>
    <t>Valor total mensal de Equipamentos (fornecimento 12 meses)</t>
  </si>
  <si>
    <t>Preço unitário</t>
  </si>
  <si>
    <t>Preço Unitário</t>
  </si>
  <si>
    <t>Quantidade anual</t>
  </si>
  <si>
    <t xml:space="preserve">Utilizou-se 22 dias </t>
  </si>
  <si>
    <t>Os percentuais e as fórmulas deverão ser checados pelo licitante.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</si>
</sst>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yy"/>
    <numFmt numFmtId="165" formatCode="&quot;R$ &quot;#,##0.00_);[Red]&quot;(R$ &quot;#,##0.00\)"/>
    <numFmt numFmtId="166" formatCode="_-* #,##0.00_-;\-* #,##0.00_-;_-* \-??_-;_-@"/>
    <numFmt numFmtId="167" formatCode="_(&quot;R$ &quot;* #,##0.00_);_(&quot;R$ &quot;* \(#,##0.00\);_(&quot;R$ &quot;* \-??_);_(@_)"/>
    <numFmt numFmtId="168" formatCode="_-[$R$-416]\ * #,##0.00_-;\-[$R$-416]\ * #,##0.00_-;_-[$R$-416]\ * &quot;-&quot;??_-;_-@_-"/>
    <numFmt numFmtId="169" formatCode="&quot;R$&quot;\ #,##0.00;[Red]&quot;R$&quot;\ #,##0.00"/>
  </numFmts>
  <fonts count="36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1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Arial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sz val="10"/>
      <name val="Calibri"/>
      <family val="2"/>
      <charset val="1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14"/>
      <color theme="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FFFFFF"/>
      </patternFill>
    </fill>
  </fills>
  <borders count="6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15"/>
    <xf numFmtId="44" fontId="31" fillId="0" borderId="0" applyFont="0" applyFill="0" applyBorder="0" applyAlignment="0" applyProtection="0"/>
  </cellStyleXfs>
  <cellXfs count="298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6" fontId="1" fillId="0" borderId="0" xfId="0" applyNumberFormat="1" applyFont="1"/>
    <xf numFmtId="0" fontId="1" fillId="0" borderId="15" xfId="0" applyFont="1" applyBorder="1"/>
    <xf numFmtId="167" fontId="3" fillId="0" borderId="0" xfId="0" applyNumberFormat="1" applyFont="1"/>
    <xf numFmtId="0" fontId="3" fillId="0" borderId="20" xfId="0" applyFont="1" applyBorder="1" applyAlignment="1">
      <alignment horizontal="center"/>
    </xf>
    <xf numFmtId="2" fontId="3" fillId="0" borderId="24" xfId="0" applyNumberFormat="1" applyFont="1" applyBorder="1"/>
    <xf numFmtId="0" fontId="1" fillId="0" borderId="2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" fontId="1" fillId="0" borderId="31" xfId="0" applyNumberFormat="1" applyFont="1" applyBorder="1"/>
    <xf numFmtId="0" fontId="1" fillId="0" borderId="32" xfId="0" applyFont="1" applyBorder="1" applyAlignment="1">
      <alignment horizontal="center"/>
    </xf>
    <xf numFmtId="2" fontId="1" fillId="0" borderId="33" xfId="0" applyNumberFormat="1" applyFont="1" applyBorder="1"/>
    <xf numFmtId="167" fontId="3" fillId="9" borderId="4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9" fillId="0" borderId="39" xfId="0" applyFont="1" applyBorder="1" applyAlignment="1">
      <alignment horizontal="center" vertical="center"/>
    </xf>
    <xf numFmtId="167" fontId="8" fillId="11" borderId="39" xfId="0" applyNumberFormat="1" applyFont="1" applyFill="1" applyBorder="1" applyAlignment="1">
      <alignment vertical="center"/>
    </xf>
    <xf numFmtId="0" fontId="0" fillId="0" borderId="0" xfId="0"/>
    <xf numFmtId="0" fontId="13" fillId="0" borderId="15" xfId="1" applyFont="1" applyAlignment="1"/>
    <xf numFmtId="0" fontId="15" fillId="0" borderId="15" xfId="1" applyFont="1" applyAlignment="1">
      <alignment horizontal="left"/>
    </xf>
    <xf numFmtId="0" fontId="15" fillId="0" borderId="15" xfId="1" applyFont="1" applyAlignment="1">
      <alignment horizontal="center"/>
    </xf>
    <xf numFmtId="0" fontId="15" fillId="0" borderId="15" xfId="1" applyFont="1" applyAlignment="1"/>
    <xf numFmtId="0" fontId="15" fillId="0" borderId="4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4" xfId="1" applyFont="1" applyBorder="1" applyAlignment="1"/>
    <xf numFmtId="0" fontId="15" fillId="14" borderId="4" xfId="1" applyFont="1" applyFill="1" applyBorder="1" applyAlignment="1">
      <alignment horizontal="center"/>
    </xf>
    <xf numFmtId="166" fontId="15" fillId="14" borderId="4" xfId="1" applyNumberFormat="1" applyFont="1" applyFill="1" applyBorder="1" applyAlignment="1"/>
    <xf numFmtId="2" fontId="15" fillId="14" borderId="4" xfId="1" applyNumberFormat="1" applyFont="1" applyFill="1" applyBorder="1" applyAlignment="1">
      <alignment horizontal="center"/>
    </xf>
    <xf numFmtId="0" fontId="13" fillId="14" borderId="15" xfId="1" applyFont="1" applyFill="1" applyAlignment="1"/>
    <xf numFmtId="10" fontId="15" fillId="14" borderId="4" xfId="1" applyNumberFormat="1" applyFont="1" applyFill="1" applyBorder="1" applyAlignment="1">
      <alignment horizontal="center"/>
    </xf>
    <xf numFmtId="10" fontId="15" fillId="15" borderId="4" xfId="1" applyNumberFormat="1" applyFont="1" applyFill="1" applyBorder="1" applyAlignment="1">
      <alignment horizontal="center"/>
    </xf>
    <xf numFmtId="166" fontId="15" fillId="15" borderId="4" xfId="1" applyNumberFormat="1" applyFont="1" applyFill="1" applyBorder="1" applyAlignment="1"/>
    <xf numFmtId="166" fontId="16" fillId="0" borderId="4" xfId="1" applyNumberFormat="1" applyFont="1" applyBorder="1" applyAlignment="1"/>
    <xf numFmtId="0" fontId="16" fillId="0" borderId="15" xfId="1" applyFont="1" applyAlignment="1">
      <alignment horizontal="center"/>
    </xf>
    <xf numFmtId="2" fontId="16" fillId="0" borderId="15" xfId="1" applyNumberFormat="1" applyFont="1" applyAlignment="1"/>
    <xf numFmtId="10" fontId="15" fillId="0" borderId="4" xfId="1" applyNumberFormat="1" applyFont="1" applyBorder="1" applyAlignment="1">
      <alignment horizontal="center"/>
    </xf>
    <xf numFmtId="2" fontId="15" fillId="0" borderId="4" xfId="1" applyNumberFormat="1" applyFont="1" applyBorder="1" applyAlignment="1"/>
    <xf numFmtId="0" fontId="22" fillId="0" borderId="39" xfId="1" applyFont="1" applyBorder="1" applyAlignment="1">
      <alignment horizontal="center"/>
    </xf>
    <xf numFmtId="0" fontId="13" fillId="0" borderId="39" xfId="1" applyFont="1" applyBorder="1" applyAlignment="1"/>
    <xf numFmtId="10" fontId="16" fillId="0" borderId="4" xfId="1" applyNumberFormat="1" applyFont="1" applyBorder="1" applyAlignment="1">
      <alignment horizontal="center"/>
    </xf>
    <xf numFmtId="0" fontId="16" fillId="14" borderId="4" xfId="1" applyFont="1" applyFill="1" applyBorder="1" applyAlignment="1">
      <alignment horizontal="center"/>
    </xf>
    <xf numFmtId="10" fontId="13" fillId="11" borderId="39" xfId="1" applyNumberFormat="1" applyFont="1" applyFill="1" applyBorder="1" applyAlignment="1">
      <alignment horizontal="center"/>
    </xf>
    <xf numFmtId="10" fontId="16" fillId="14" borderId="4" xfId="1" applyNumberFormat="1" applyFont="1" applyFill="1" applyBorder="1" applyAlignment="1">
      <alignment horizontal="center"/>
    </xf>
    <xf numFmtId="2" fontId="16" fillId="14" borderId="4" xfId="1" applyNumberFormat="1" applyFont="1" applyFill="1" applyBorder="1" applyAlignment="1"/>
    <xf numFmtId="0" fontId="16" fillId="2" borderId="4" xfId="1" applyFont="1" applyFill="1" applyBorder="1" applyAlignment="1">
      <alignment horizontal="center"/>
    </xf>
    <xf numFmtId="0" fontId="16" fillId="2" borderId="4" xfId="1" applyFont="1" applyFill="1" applyBorder="1" applyAlignment="1"/>
    <xf numFmtId="0" fontId="13" fillId="0" borderId="39" xfId="1" applyFont="1" applyBorder="1" applyAlignment="1">
      <alignment horizontal="center"/>
    </xf>
    <xf numFmtId="0" fontId="15" fillId="14" borderId="15" xfId="1" applyFont="1" applyFill="1"/>
    <xf numFmtId="10" fontId="16" fillId="0" borderId="12" xfId="1" applyNumberFormat="1" applyFont="1" applyBorder="1" applyAlignment="1">
      <alignment horizontal="center"/>
    </xf>
    <xf numFmtId="166" fontId="16" fillId="0" borderId="12" xfId="1" applyNumberFormat="1" applyFont="1" applyBorder="1" applyAlignment="1"/>
    <xf numFmtId="0" fontId="13" fillId="0" borderId="15" xfId="1" applyFont="1" applyBorder="1" applyAlignment="1">
      <alignment horizontal="center"/>
    </xf>
    <xf numFmtId="10" fontId="13" fillId="14" borderId="15" xfId="1" applyNumberFormat="1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/>
    </xf>
    <xf numFmtId="0" fontId="16" fillId="2" borderId="8" xfId="1" applyFont="1" applyFill="1" applyBorder="1" applyAlignment="1"/>
    <xf numFmtId="0" fontId="13" fillId="14" borderId="15" xfId="1" applyFont="1" applyFill="1" applyBorder="1" applyAlignment="1"/>
    <xf numFmtId="0" fontId="13" fillId="0" borderId="15" xfId="1" applyFont="1" applyAlignment="1">
      <alignment horizontal="center"/>
    </xf>
    <xf numFmtId="166" fontId="15" fillId="0" borderId="4" xfId="1" applyNumberFormat="1" applyFont="1" applyBorder="1" applyAlignment="1"/>
    <xf numFmtId="0" fontId="16" fillId="0" borderId="14" xfId="1" applyFont="1" applyBorder="1" applyAlignment="1">
      <alignment horizontal="center"/>
    </xf>
    <xf numFmtId="2" fontId="16" fillId="0" borderId="14" xfId="1" applyNumberFormat="1" applyFont="1" applyBorder="1" applyAlignment="1"/>
    <xf numFmtId="10" fontId="27" fillId="14" borderId="4" xfId="1" applyNumberFormat="1" applyFont="1" applyFill="1" applyBorder="1" applyAlignment="1">
      <alignment horizontal="center"/>
    </xf>
    <xf numFmtId="0" fontId="16" fillId="7" borderId="4" xfId="1" applyFont="1" applyFill="1" applyBorder="1" applyAlignment="1">
      <alignment horizontal="center"/>
    </xf>
    <xf numFmtId="0" fontId="16" fillId="7" borderId="4" xfId="1" applyFont="1" applyFill="1" applyBorder="1" applyAlignment="1"/>
    <xf numFmtId="166" fontId="16" fillId="14" borderId="4" xfId="1" applyNumberFormat="1" applyFont="1" applyFill="1" applyBorder="1" applyAlignment="1"/>
    <xf numFmtId="0" fontId="16" fillId="0" borderId="37" xfId="1" applyFont="1" applyBorder="1" applyAlignment="1">
      <alignment horizontal="center"/>
    </xf>
    <xf numFmtId="0" fontId="28" fillId="0" borderId="5" xfId="1" applyFont="1" applyBorder="1" applyAlignment="1">
      <alignment horizontal="center"/>
    </xf>
    <xf numFmtId="10" fontId="28" fillId="0" borderId="14" xfId="1" applyNumberFormat="1" applyFont="1" applyBorder="1" applyAlignment="1">
      <alignment horizontal="center"/>
    </xf>
    <xf numFmtId="2" fontId="28" fillId="0" borderId="6" xfId="1" applyNumberFormat="1" applyFont="1" applyBorder="1" applyAlignment="1"/>
    <xf numFmtId="0" fontId="28" fillId="0" borderId="25" xfId="1" applyFont="1" applyBorder="1" applyAlignment="1">
      <alignment horizontal="center"/>
    </xf>
    <xf numFmtId="10" fontId="28" fillId="0" borderId="15" xfId="1" applyNumberFormat="1" applyFont="1" applyAlignment="1">
      <alignment horizontal="center"/>
    </xf>
    <xf numFmtId="2" fontId="28" fillId="0" borderId="16" xfId="1" applyNumberFormat="1" applyFont="1" applyBorder="1" applyAlignment="1"/>
    <xf numFmtId="0" fontId="29" fillId="0" borderId="25" xfId="1" applyFont="1" applyBorder="1"/>
    <xf numFmtId="0" fontId="28" fillId="0" borderId="15" xfId="1" applyFont="1" applyAlignment="1">
      <alignment horizontal="left"/>
    </xf>
    <xf numFmtId="0" fontId="28" fillId="0" borderId="9" xfId="1" applyFont="1" applyBorder="1" applyAlignment="1">
      <alignment horizontal="center"/>
    </xf>
    <xf numFmtId="10" fontId="28" fillId="0" borderId="10" xfId="1" applyNumberFormat="1" applyFont="1" applyBorder="1" applyAlignment="1">
      <alignment horizontal="center"/>
    </xf>
    <xf numFmtId="2" fontId="28" fillId="0" borderId="7" xfId="1" applyNumberFormat="1" applyFont="1" applyBorder="1" applyAlignment="1"/>
    <xf numFmtId="2" fontId="15" fillId="0" borderId="15" xfId="1" applyNumberFormat="1" applyFont="1" applyAlignment="1"/>
    <xf numFmtId="0" fontId="15" fillId="0" borderId="15" xfId="1" applyFont="1"/>
    <xf numFmtId="0" fontId="16" fillId="0" borderId="15" xfId="1" applyFont="1"/>
    <xf numFmtId="167" fontId="16" fillId="0" borderId="15" xfId="1" applyNumberFormat="1" applyFont="1"/>
    <xf numFmtId="166" fontId="15" fillId="0" borderId="15" xfId="1" applyNumberFormat="1" applyFont="1"/>
    <xf numFmtId="167" fontId="16" fillId="11" borderId="15" xfId="1" applyNumberFormat="1" applyFont="1" applyFill="1"/>
    <xf numFmtId="167" fontId="16" fillId="14" borderId="15" xfId="1" applyNumberFormat="1" applyFont="1" applyFill="1"/>
    <xf numFmtId="0" fontId="13" fillId="14" borderId="15" xfId="1" applyFont="1" applyFill="1" applyAlignment="1">
      <alignment horizontal="center" vertical="center"/>
    </xf>
    <xf numFmtId="0" fontId="3" fillId="16" borderId="15" xfId="0" applyFont="1" applyFill="1" applyBorder="1" applyAlignment="1">
      <alignment horizontal="center" vertical="center"/>
    </xf>
    <xf numFmtId="0" fontId="0" fillId="0" borderId="0" xfId="0" applyFont="1" applyAlignment="1"/>
    <xf numFmtId="10" fontId="15" fillId="0" borderId="4" xfId="1" applyNumberFormat="1" applyFont="1" applyFill="1" applyBorder="1" applyAlignment="1">
      <alignment horizontal="center"/>
    </xf>
    <xf numFmtId="0" fontId="13" fillId="0" borderId="3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justify" vertical="center" wrapText="1"/>
    </xf>
    <xf numFmtId="0" fontId="13" fillId="17" borderId="39" xfId="0" applyFont="1" applyFill="1" applyBorder="1" applyAlignment="1">
      <alignment horizontal="justify" vertical="center" wrapText="1"/>
    </xf>
    <xf numFmtId="0" fontId="0" fillId="0" borderId="0" xfId="0" applyFont="1" applyAlignment="1"/>
    <xf numFmtId="0" fontId="12" fillId="14" borderId="0" xfId="0" applyFont="1" applyFill="1"/>
    <xf numFmtId="0" fontId="12" fillId="14" borderId="0" xfId="0" applyFont="1" applyFill="1" applyAlignment="1">
      <alignment horizontal="center"/>
    </xf>
    <xf numFmtId="167" fontId="3" fillId="9" borderId="39" xfId="0" applyNumberFormat="1" applyFont="1" applyFill="1" applyBorder="1" applyAlignment="1">
      <alignment vertical="center"/>
    </xf>
    <xf numFmtId="0" fontId="8" fillId="0" borderId="39" xfId="0" applyFont="1" applyBorder="1" applyAlignment="1">
      <alignment horizontal="center" vertical="center"/>
    </xf>
    <xf numFmtId="169" fontId="30" fillId="16" borderId="39" xfId="0" applyNumberFormat="1" applyFont="1" applyFill="1" applyBorder="1" applyAlignment="1">
      <alignment horizontal="center" vertical="center"/>
    </xf>
    <xf numFmtId="169" fontId="11" fillId="16" borderId="39" xfId="0" applyNumberFormat="1" applyFont="1" applyFill="1" applyBorder="1" applyAlignment="1">
      <alignment horizontal="center" vertical="center"/>
    </xf>
    <xf numFmtId="169" fontId="11" fillId="9" borderId="39" xfId="0" applyNumberFormat="1" applyFont="1" applyFill="1" applyBorder="1" applyAlignment="1">
      <alignment horizontal="center" vertical="center"/>
    </xf>
    <xf numFmtId="0" fontId="3" fillId="16" borderId="15" xfId="0" applyFont="1" applyFill="1" applyBorder="1" applyAlignment="1">
      <alignment horizontal="center" vertical="center" wrapText="1"/>
    </xf>
    <xf numFmtId="0" fontId="0" fillId="14" borderId="0" xfId="0" applyFont="1" applyFill="1" applyAlignment="1"/>
    <xf numFmtId="0" fontId="0" fillId="0" borderId="15" xfId="0" applyFont="1" applyBorder="1" applyAlignment="1"/>
    <xf numFmtId="0" fontId="5" fillId="0" borderId="15" xfId="0" applyFont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/>
    <xf numFmtId="44" fontId="5" fillId="5" borderId="39" xfId="2" applyFont="1" applyFill="1" applyBorder="1" applyAlignment="1">
      <alignment horizontal="center" vertical="center" wrapText="1"/>
    </xf>
    <xf numFmtId="168" fontId="5" fillId="5" borderId="39" xfId="2" applyNumberFormat="1" applyFont="1" applyFill="1" applyBorder="1" applyAlignment="1">
      <alignment horizontal="center" vertical="center" wrapText="1"/>
    </xf>
    <xf numFmtId="44" fontId="5" fillId="15" borderId="39" xfId="2" applyFont="1" applyFill="1" applyBorder="1" applyAlignment="1">
      <alignment horizontal="center" vertical="center" wrapText="1"/>
    </xf>
    <xf numFmtId="0" fontId="13" fillId="14" borderId="0" xfId="0" applyFont="1" applyFill="1" applyAlignment="1"/>
    <xf numFmtId="169" fontId="0" fillId="0" borderId="0" xfId="0" applyNumberFormat="1" applyFont="1" applyAlignment="1"/>
    <xf numFmtId="0" fontId="0" fillId="14" borderId="0" xfId="0" applyFill="1"/>
    <xf numFmtId="0" fontId="13" fillId="0" borderId="15" xfId="1" applyFont="1" applyAlignment="1"/>
    <xf numFmtId="0" fontId="0" fillId="0" borderId="0" xfId="0" applyFont="1" applyAlignment="1"/>
    <xf numFmtId="0" fontId="0" fillId="0" borderId="0" xfId="0" applyFont="1" applyAlignment="1"/>
    <xf numFmtId="0" fontId="3" fillId="0" borderId="4" xfId="1" applyFont="1" applyBorder="1" applyAlignment="1">
      <alignment horizontal="center"/>
    </xf>
    <xf numFmtId="166" fontId="15" fillId="0" borderId="4" xfId="1" applyNumberFormat="1" applyFont="1" applyFill="1" applyBorder="1" applyAlignment="1">
      <alignment horizontal="center"/>
    </xf>
    <xf numFmtId="166" fontId="15" fillId="0" borderId="4" xfId="1" applyNumberFormat="1" applyFont="1" applyFill="1" applyBorder="1" applyAlignment="1"/>
    <xf numFmtId="166" fontId="3" fillId="0" borderId="4" xfId="1" applyNumberFormat="1" applyFont="1" applyBorder="1" applyAlignment="1"/>
    <xf numFmtId="0" fontId="0" fillId="0" borderId="0" xfId="0" applyFont="1" applyAlignment="1"/>
    <xf numFmtId="44" fontId="5" fillId="5" borderId="39" xfId="0" applyNumberFormat="1" applyFont="1" applyFill="1" applyBorder="1" applyAlignment="1">
      <alignment horizontal="center" vertical="center" wrapText="1"/>
    </xf>
    <xf numFmtId="0" fontId="13" fillId="13" borderId="39" xfId="0" applyFont="1" applyFill="1" applyBorder="1" applyAlignment="1">
      <alignment horizontal="center" vertical="center" wrapText="1"/>
    </xf>
    <xf numFmtId="0" fontId="13" fillId="14" borderId="39" xfId="0" applyFont="1" applyFill="1" applyBorder="1" applyAlignment="1">
      <alignment horizontal="center" vertical="center"/>
    </xf>
    <xf numFmtId="168" fontId="13" fillId="13" borderId="39" xfId="0" applyNumberFormat="1" applyFont="1" applyFill="1" applyBorder="1" applyAlignment="1">
      <alignment vertical="center" wrapText="1"/>
    </xf>
    <xf numFmtId="0" fontId="3" fillId="5" borderId="4" xfId="1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5" fillId="5" borderId="39" xfId="0" applyFont="1" applyFill="1" applyBorder="1" applyAlignment="1">
      <alignment horizontal="center" vertical="center" wrapText="1"/>
    </xf>
    <xf numFmtId="168" fontId="6" fillId="18" borderId="39" xfId="0" applyNumberFormat="1" applyFont="1" applyFill="1" applyBorder="1" applyAlignment="1">
      <alignment vertical="center" wrapText="1"/>
    </xf>
    <xf numFmtId="0" fontId="34" fillId="0" borderId="0" xfId="0" applyFont="1"/>
    <xf numFmtId="0" fontId="13" fillId="17" borderId="39" xfId="0" applyFont="1" applyFill="1" applyBorder="1" applyAlignment="1">
      <alignment horizontal="center" vertical="center" wrapText="1"/>
    </xf>
    <xf numFmtId="0" fontId="33" fillId="17" borderId="39" xfId="0" applyFont="1" applyFill="1" applyBorder="1" applyAlignment="1">
      <alignment horizontal="center" vertical="center" wrapText="1"/>
    </xf>
    <xf numFmtId="0" fontId="33" fillId="0" borderId="39" xfId="0" applyFont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44" fontId="5" fillId="0" borderId="61" xfId="0" applyNumberFormat="1" applyFont="1" applyBorder="1" applyAlignment="1">
      <alignment horizontal="center" vertical="center" wrapText="1"/>
    </xf>
    <xf numFmtId="44" fontId="2" fillId="11" borderId="64" xfId="0" applyNumberFormat="1" applyFont="1" applyFill="1" applyBorder="1" applyAlignment="1">
      <alignment vertical="center" wrapText="1"/>
    </xf>
    <xf numFmtId="44" fontId="6" fillId="11" borderId="56" xfId="0" applyNumberFormat="1" applyFont="1" applyFill="1" applyBorder="1"/>
    <xf numFmtId="43" fontId="0" fillId="0" borderId="0" xfId="0" applyNumberFormat="1"/>
    <xf numFmtId="0" fontId="35" fillId="11" borderId="65" xfId="0" applyFont="1" applyFill="1" applyBorder="1" applyAlignment="1">
      <alignment horizontal="center" wrapText="1"/>
    </xf>
    <xf numFmtId="0" fontId="35" fillId="11" borderId="66" xfId="0" applyFont="1" applyFill="1" applyBorder="1" applyAlignment="1">
      <alignment horizontal="center" wrapText="1"/>
    </xf>
    <xf numFmtId="0" fontId="15" fillId="0" borderId="37" xfId="1" applyFont="1" applyBorder="1" applyAlignment="1">
      <alignment horizontal="left"/>
    </xf>
    <xf numFmtId="0" fontId="17" fillId="0" borderId="2" xfId="1" applyFont="1" applyBorder="1"/>
    <xf numFmtId="0" fontId="17" fillId="0" borderId="3" xfId="1" applyFont="1" applyBorder="1"/>
    <xf numFmtId="0" fontId="1" fillId="0" borderId="37" xfId="1" applyFont="1" applyBorder="1" applyAlignment="1">
      <alignment horizontal="left"/>
    </xf>
    <xf numFmtId="0" fontId="20" fillId="0" borderId="14" xfId="1" applyFont="1" applyBorder="1" applyAlignment="1">
      <alignment horizontal="left" vertical="center" wrapText="1"/>
    </xf>
    <xf numFmtId="0" fontId="17" fillId="0" borderId="14" xfId="1" applyFont="1" applyBorder="1"/>
    <xf numFmtId="0" fontId="25" fillId="0" borderId="15" xfId="1" applyFont="1" applyAlignment="1">
      <alignment horizontal="left" vertical="center"/>
    </xf>
    <xf numFmtId="0" fontId="17" fillId="0" borderId="15" xfId="1" applyFont="1" applyAlignment="1"/>
    <xf numFmtId="0" fontId="1" fillId="0" borderId="37" xfId="1" applyFont="1" applyBorder="1"/>
    <xf numFmtId="0" fontId="2" fillId="11" borderId="47" xfId="1" applyFont="1" applyFill="1" applyBorder="1" applyAlignment="1">
      <alignment horizontal="left" vertical="top" wrapText="1"/>
    </xf>
    <xf numFmtId="0" fontId="2" fillId="11" borderId="48" xfId="1" applyFont="1" applyFill="1" applyBorder="1" applyAlignment="1">
      <alignment horizontal="left" vertical="top" wrapText="1"/>
    </xf>
    <xf numFmtId="0" fontId="2" fillId="11" borderId="49" xfId="1" applyFont="1" applyFill="1" applyBorder="1" applyAlignment="1">
      <alignment horizontal="left" vertical="top" wrapText="1"/>
    </xf>
    <xf numFmtId="0" fontId="2" fillId="11" borderId="50" xfId="1" applyFont="1" applyFill="1" applyBorder="1" applyAlignment="1">
      <alignment horizontal="left" vertical="top" wrapText="1"/>
    </xf>
    <xf numFmtId="0" fontId="2" fillId="11" borderId="15" xfId="1" applyFont="1" applyFill="1" applyBorder="1" applyAlignment="1">
      <alignment horizontal="left" vertical="top" wrapText="1"/>
    </xf>
    <xf numFmtId="0" fontId="2" fillId="11" borderId="51" xfId="1" applyFont="1" applyFill="1" applyBorder="1" applyAlignment="1">
      <alignment horizontal="left" vertical="top" wrapText="1"/>
    </xf>
    <xf numFmtId="0" fontId="2" fillId="11" borderId="52" xfId="1" applyFont="1" applyFill="1" applyBorder="1" applyAlignment="1">
      <alignment horizontal="left" vertical="top" wrapText="1"/>
    </xf>
    <xf numFmtId="0" fontId="2" fillId="11" borderId="45" xfId="1" applyFont="1" applyFill="1" applyBorder="1" applyAlignment="1">
      <alignment horizontal="left" vertical="top" wrapText="1"/>
    </xf>
    <xf numFmtId="0" fontId="2" fillId="11" borderId="53" xfId="1" applyFont="1" applyFill="1" applyBorder="1" applyAlignment="1">
      <alignment horizontal="left" vertical="top" wrapText="1"/>
    </xf>
    <xf numFmtId="0" fontId="22" fillId="0" borderId="40" xfId="1" applyFont="1" applyBorder="1" applyAlignment="1">
      <alignment horizontal="center"/>
    </xf>
    <xf numFmtId="0" fontId="22" fillId="0" borderId="41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11" borderId="39" xfId="1" applyFont="1" applyFill="1" applyBorder="1" applyAlignment="1">
      <alignment horizontal="center"/>
    </xf>
    <xf numFmtId="0" fontId="19" fillId="6" borderId="37" xfId="1" applyFont="1" applyFill="1" applyBorder="1" applyAlignment="1">
      <alignment horizontal="center"/>
    </xf>
    <xf numFmtId="0" fontId="16" fillId="0" borderId="37" xfId="1" applyFont="1" applyBorder="1" applyAlignment="1">
      <alignment horizontal="center"/>
    </xf>
    <xf numFmtId="0" fontId="15" fillId="0" borderId="37" xfId="1" applyFont="1" applyBorder="1"/>
    <xf numFmtId="0" fontId="16" fillId="5" borderId="21" xfId="1" applyFont="1" applyFill="1" applyBorder="1" applyAlignment="1">
      <alignment horizontal="center"/>
    </xf>
    <xf numFmtId="0" fontId="17" fillId="0" borderId="10" xfId="1" applyFont="1" applyBorder="1"/>
    <xf numFmtId="0" fontId="16" fillId="5" borderId="11" xfId="1" applyFont="1" applyFill="1" applyBorder="1" applyAlignment="1">
      <alignment horizontal="center"/>
    </xf>
    <xf numFmtId="0" fontId="16" fillId="5" borderId="13" xfId="1" applyFont="1" applyFill="1" applyBorder="1" applyAlignment="1">
      <alignment horizontal="center"/>
    </xf>
    <xf numFmtId="0" fontId="15" fillId="0" borderId="37" xfId="1" applyFont="1" applyBorder="1" applyAlignment="1">
      <alignment horizontal="center"/>
    </xf>
    <xf numFmtId="0" fontId="16" fillId="7" borderId="37" xfId="1" applyFont="1" applyFill="1" applyBorder="1" applyAlignment="1">
      <alignment horizontal="center"/>
    </xf>
    <xf numFmtId="0" fontId="16" fillId="5" borderId="9" xfId="1" applyFont="1" applyFill="1" applyBorder="1" applyAlignment="1">
      <alignment horizontal="center"/>
    </xf>
    <xf numFmtId="0" fontId="15" fillId="0" borderId="15" xfId="1" applyFont="1" applyAlignment="1">
      <alignment horizontal="center"/>
    </xf>
    <xf numFmtId="0" fontId="13" fillId="0" borderId="15" xfId="1" applyFont="1" applyAlignment="1"/>
    <xf numFmtId="0" fontId="16" fillId="0" borderId="15" xfId="1" applyFont="1" applyAlignment="1">
      <alignment horizontal="left"/>
    </xf>
    <xf numFmtId="0" fontId="14" fillId="11" borderId="15" xfId="1" applyFont="1" applyFill="1" applyAlignment="1">
      <alignment horizontal="center" vertical="center"/>
    </xf>
    <xf numFmtId="0" fontId="13" fillId="11" borderId="15" xfId="1" applyFont="1" applyFill="1" applyAlignment="1"/>
    <xf numFmtId="0" fontId="16" fillId="3" borderId="37" xfId="1" applyFont="1" applyFill="1" applyBorder="1" applyAlignment="1">
      <alignment horizontal="center"/>
    </xf>
    <xf numFmtId="0" fontId="32" fillId="0" borderId="39" xfId="0" applyFont="1" applyBorder="1" applyAlignment="1">
      <alignment horizontal="center"/>
    </xf>
    <xf numFmtId="164" fontId="1" fillId="4" borderId="37" xfId="1" applyNumberFormat="1" applyFont="1" applyFill="1" applyBorder="1" applyAlignment="1">
      <alignment horizontal="center" wrapText="1"/>
    </xf>
    <xf numFmtId="0" fontId="17" fillId="0" borderId="3" xfId="1" applyFont="1" applyBorder="1" applyAlignment="1">
      <alignment wrapText="1"/>
    </xf>
    <xf numFmtId="164" fontId="15" fillId="0" borderId="37" xfId="1" applyNumberFormat="1" applyFont="1" applyBorder="1" applyAlignment="1">
      <alignment horizontal="center"/>
    </xf>
    <xf numFmtId="0" fontId="3" fillId="9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1" fillId="0" borderId="17" xfId="0" applyFont="1" applyBorder="1" applyAlignment="1">
      <alignment horizontal="center"/>
    </xf>
    <xf numFmtId="0" fontId="4" fillId="0" borderId="19" xfId="0" applyFont="1" applyBorder="1"/>
    <xf numFmtId="0" fontId="4" fillId="0" borderId="36" xfId="0" applyFont="1" applyBorder="1"/>
    <xf numFmtId="0" fontId="3" fillId="0" borderId="27" xfId="0" applyFont="1" applyBorder="1" applyAlignment="1">
      <alignment horizontal="left"/>
    </xf>
    <xf numFmtId="0" fontId="4" fillId="0" borderId="18" xfId="0" applyFont="1" applyBorder="1"/>
    <xf numFmtId="0" fontId="1" fillId="0" borderId="29" xfId="0" applyFont="1" applyBorder="1" applyAlignment="1">
      <alignment horizontal="left"/>
    </xf>
    <xf numFmtId="0" fontId="4" fillId="0" borderId="22" xfId="0" applyFont="1" applyBorder="1"/>
    <xf numFmtId="0" fontId="4" fillId="0" borderId="30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8" fillId="0" borderId="15" xfId="1" applyFont="1" applyAlignment="1">
      <alignment horizontal="left"/>
    </xf>
    <xf numFmtId="0" fontId="16" fillId="8" borderId="37" xfId="1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34" xfId="0" applyFont="1" applyBorder="1" applyAlignment="1">
      <alignment horizontal="left"/>
    </xf>
    <xf numFmtId="0" fontId="4" fillId="0" borderId="23" xfId="0" applyFont="1" applyBorder="1"/>
    <xf numFmtId="0" fontId="4" fillId="0" borderId="35" xfId="0" applyFont="1" applyBorder="1"/>
    <xf numFmtId="0" fontId="1" fillId="0" borderId="1" xfId="0" applyFont="1" applyBorder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16" fillId="0" borderId="37" xfId="1" applyFont="1" applyBorder="1" applyAlignment="1">
      <alignment horizontal="left"/>
    </xf>
    <xf numFmtId="0" fontId="28" fillId="0" borderId="10" xfId="1" applyFont="1" applyBorder="1" applyAlignment="1">
      <alignment horizontal="left"/>
    </xf>
    <xf numFmtId="0" fontId="13" fillId="0" borderId="2" xfId="1" applyFont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15" fillId="0" borderId="15" xfId="1" applyFont="1" applyAlignment="1">
      <alignment horizontal="left"/>
    </xf>
    <xf numFmtId="0" fontId="28" fillId="0" borderId="14" xfId="1" applyFont="1" applyBorder="1" applyAlignment="1">
      <alignment horizontal="left"/>
    </xf>
    <xf numFmtId="0" fontId="25" fillId="0" borderId="15" xfId="1" applyFont="1" applyAlignment="1">
      <alignment horizontal="left" vertical="center" wrapText="1"/>
    </xf>
    <xf numFmtId="0" fontId="20" fillId="0" borderId="15" xfId="1" applyFont="1" applyAlignment="1">
      <alignment horizontal="left" vertical="center" wrapText="1"/>
    </xf>
    <xf numFmtId="165" fontId="32" fillId="0" borderId="39" xfId="0" applyNumberFormat="1" applyFont="1" applyBorder="1" applyAlignment="1">
      <alignment horizontal="center"/>
    </xf>
    <xf numFmtId="0" fontId="15" fillId="5" borderId="37" xfId="1" applyFont="1" applyFill="1" applyBorder="1" applyAlignment="1">
      <alignment horizontal="center"/>
    </xf>
    <xf numFmtId="164" fontId="32" fillId="0" borderId="39" xfId="0" applyNumberFormat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" fillId="5" borderId="37" xfId="1" applyFont="1" applyFill="1" applyBorder="1" applyAlignment="1">
      <alignment horizontal="center"/>
    </xf>
    <xf numFmtId="0" fontId="18" fillId="0" borderId="3" xfId="1" applyFont="1" applyBorder="1"/>
    <xf numFmtId="0" fontId="15" fillId="5" borderId="37" xfId="1" applyFont="1" applyFill="1" applyBorder="1" applyAlignment="1">
      <alignment horizontal="left"/>
    </xf>
    <xf numFmtId="0" fontId="20" fillId="0" borderId="14" xfId="1" applyFont="1" applyBorder="1" applyAlignment="1">
      <alignment horizontal="left"/>
    </xf>
    <xf numFmtId="0" fontId="1" fillId="0" borderId="37" xfId="1" applyFont="1" applyBorder="1" applyAlignment="1">
      <alignment horizontal="center"/>
    </xf>
    <xf numFmtId="0" fontId="1" fillId="0" borderId="37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6" fillId="0" borderId="5" xfId="1" applyFont="1" applyBorder="1" applyAlignment="1">
      <alignment horizontal="center"/>
    </xf>
    <xf numFmtId="0" fontId="17" fillId="0" borderId="6" xfId="1" applyFont="1" applyBorder="1"/>
    <xf numFmtId="0" fontId="16" fillId="0" borderId="39" xfId="1" applyFont="1" applyBorder="1" applyAlignment="1">
      <alignment horizontal="center"/>
    </xf>
    <xf numFmtId="0" fontId="16" fillId="2" borderId="9" xfId="1" applyFont="1" applyFill="1" applyBorder="1" applyAlignment="1">
      <alignment horizontal="center"/>
    </xf>
    <xf numFmtId="0" fontId="16" fillId="2" borderId="10" xfId="1" applyFont="1" applyFill="1" applyBorder="1" applyAlignment="1">
      <alignment horizontal="center"/>
    </xf>
    <xf numFmtId="0" fontId="16" fillId="2" borderId="7" xfId="1" applyFont="1" applyFill="1" applyBorder="1" applyAlignment="1">
      <alignment horizontal="center"/>
    </xf>
    <xf numFmtId="0" fontId="15" fillId="0" borderId="2" xfId="1" applyFont="1" applyBorder="1"/>
    <xf numFmtId="0" fontId="15" fillId="0" borderId="3" xfId="1" applyFont="1" applyBorder="1"/>
    <xf numFmtId="0" fontId="17" fillId="0" borderId="14" xfId="1" applyFont="1" applyBorder="1" applyAlignment="1">
      <alignment wrapText="1"/>
    </xf>
    <xf numFmtId="0" fontId="1" fillId="0" borderId="37" xfId="1" applyFont="1" applyFill="1" applyBorder="1"/>
    <xf numFmtId="0" fontId="17" fillId="0" borderId="2" xfId="1" applyFont="1" applyFill="1" applyBorder="1"/>
    <xf numFmtId="0" fontId="17" fillId="0" borderId="3" xfId="1" applyFont="1" applyFill="1" applyBorder="1"/>
    <xf numFmtId="0" fontId="16" fillId="2" borderId="37" xfId="1" applyFont="1" applyFill="1" applyBorder="1" applyAlignment="1">
      <alignment horizontal="center"/>
    </xf>
    <xf numFmtId="0" fontId="15" fillId="0" borderId="5" xfId="1" applyFont="1" applyBorder="1" applyAlignment="1">
      <alignment horizontal="left" vertical="center"/>
    </xf>
    <xf numFmtId="0" fontId="17" fillId="0" borderId="9" xfId="1" applyFont="1" applyBorder="1"/>
    <xf numFmtId="0" fontId="17" fillId="0" borderId="7" xfId="1" applyFont="1" applyBorder="1"/>
    <xf numFmtId="2" fontId="15" fillId="0" borderId="12" xfId="1" applyNumberFormat="1" applyFont="1" applyBorder="1" applyAlignment="1">
      <alignment vertical="center"/>
    </xf>
    <xf numFmtId="0" fontId="17" fillId="0" borderId="8" xfId="1" applyFont="1" applyBorder="1" applyAlignment="1"/>
    <xf numFmtId="0" fontId="1" fillId="0" borderId="37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23" fillId="0" borderId="40" xfId="0" applyFont="1" applyBorder="1" applyAlignment="1">
      <alignment horizontal="center" wrapText="1"/>
    </xf>
    <xf numFmtId="0" fontId="23" fillId="0" borderId="41" xfId="0" applyFont="1" applyBorder="1" applyAlignment="1">
      <alignment horizontal="center" wrapText="1"/>
    </xf>
    <xf numFmtId="0" fontId="23" fillId="0" borderId="42" xfId="0" applyFont="1" applyBorder="1" applyAlignment="1">
      <alignment horizontal="center" wrapText="1"/>
    </xf>
    <xf numFmtId="10" fontId="13" fillId="11" borderId="40" xfId="1" applyNumberFormat="1" applyFont="1" applyFill="1" applyBorder="1" applyAlignment="1">
      <alignment horizontal="center"/>
    </xf>
    <xf numFmtId="10" fontId="13" fillId="11" borderId="41" xfId="1" applyNumberFormat="1" applyFont="1" applyFill="1" applyBorder="1" applyAlignment="1">
      <alignment horizontal="center"/>
    </xf>
    <xf numFmtId="10" fontId="13" fillId="11" borderId="42" xfId="1" applyNumberFormat="1" applyFont="1" applyFill="1" applyBorder="1" applyAlignment="1">
      <alignment horizontal="center"/>
    </xf>
    <xf numFmtId="0" fontId="16" fillId="0" borderId="37" xfId="1" applyFont="1" applyBorder="1" applyAlignment="1">
      <alignment horizontal="center" vertical="center"/>
    </xf>
    <xf numFmtId="0" fontId="17" fillId="0" borderId="2" xfId="1" applyFont="1" applyBorder="1" applyAlignment="1">
      <alignment vertical="center"/>
    </xf>
    <xf numFmtId="0" fontId="17" fillId="0" borderId="3" xfId="1" applyFont="1" applyBorder="1" applyAlignment="1">
      <alignment vertical="center"/>
    </xf>
    <xf numFmtId="10" fontId="13" fillId="11" borderId="40" xfId="1" applyNumberFormat="1" applyFont="1" applyFill="1" applyBorder="1" applyAlignment="1">
      <alignment horizontal="center" vertical="center"/>
    </xf>
    <xf numFmtId="10" fontId="13" fillId="11" borderId="41" xfId="1" applyNumberFormat="1" applyFont="1" applyFill="1" applyBorder="1" applyAlignment="1">
      <alignment horizontal="center" vertical="center"/>
    </xf>
    <xf numFmtId="10" fontId="13" fillId="11" borderId="42" xfId="1" applyNumberFormat="1" applyFont="1" applyFill="1" applyBorder="1" applyAlignment="1">
      <alignment horizontal="center" vertical="center"/>
    </xf>
    <xf numFmtId="0" fontId="13" fillId="11" borderId="40" xfId="1" applyFont="1" applyFill="1" applyBorder="1" applyAlignment="1">
      <alignment horizontal="center"/>
    </xf>
    <xf numFmtId="0" fontId="13" fillId="11" borderId="41" xfId="1" applyFont="1" applyFill="1" applyBorder="1" applyAlignment="1">
      <alignment horizontal="center"/>
    </xf>
    <xf numFmtId="0" fontId="13" fillId="11" borderId="42" xfId="1" applyFont="1" applyFill="1" applyBorder="1" applyAlignment="1">
      <alignment horizontal="center"/>
    </xf>
    <xf numFmtId="0" fontId="13" fillId="14" borderId="15" xfId="1" applyFont="1" applyFill="1" applyBorder="1" applyAlignment="1">
      <alignment horizontal="center"/>
    </xf>
    <xf numFmtId="0" fontId="22" fillId="14" borderId="15" xfId="1" applyFont="1" applyFill="1" applyBorder="1" applyAlignment="1">
      <alignment horizontal="center"/>
    </xf>
    <xf numFmtId="0" fontId="13" fillId="14" borderId="25" xfId="1" applyFont="1" applyFill="1" applyBorder="1" applyAlignment="1">
      <alignment horizontal="center" vertical="center" wrapText="1"/>
    </xf>
    <xf numFmtId="0" fontId="13" fillId="14" borderId="15" xfId="1" applyFont="1" applyFill="1" applyAlignment="1">
      <alignment horizontal="center" vertical="center" wrapText="1"/>
    </xf>
    <xf numFmtId="0" fontId="22" fillId="11" borderId="39" xfId="1" applyFont="1" applyFill="1" applyBorder="1" applyAlignment="1">
      <alignment horizontal="left" vertical="center" wrapText="1"/>
    </xf>
    <xf numFmtId="0" fontId="3" fillId="9" borderId="40" xfId="0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10" fontId="13" fillId="14" borderId="15" xfId="1" applyNumberFormat="1" applyFont="1" applyFill="1" applyBorder="1" applyAlignment="1">
      <alignment horizontal="center"/>
    </xf>
    <xf numFmtId="0" fontId="6" fillId="11" borderId="54" xfId="0" applyFont="1" applyFill="1" applyBorder="1" applyAlignment="1">
      <alignment horizontal="center"/>
    </xf>
    <xf numFmtId="0" fontId="6" fillId="11" borderId="55" xfId="0" applyFont="1" applyFill="1" applyBorder="1" applyAlignment="1">
      <alignment horizontal="center"/>
    </xf>
    <xf numFmtId="0" fontId="2" fillId="11" borderId="62" xfId="0" applyFont="1" applyFill="1" applyBorder="1" applyAlignment="1">
      <alignment horizontal="right" vertical="center" wrapText="1"/>
    </xf>
    <xf numFmtId="0" fontId="2" fillId="11" borderId="63" xfId="0" applyFont="1" applyFill="1" applyBorder="1" applyAlignment="1">
      <alignment horizontal="right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6" fillId="18" borderId="39" xfId="0" applyFont="1" applyFill="1" applyBorder="1" applyAlignment="1">
      <alignment horizontal="right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10" fillId="11" borderId="40" xfId="0" applyFont="1" applyFill="1" applyBorder="1" applyAlignment="1">
      <alignment horizontal="center" vertical="center"/>
    </xf>
    <xf numFmtId="0" fontId="10" fillId="11" borderId="41" xfId="0" applyFont="1" applyFill="1" applyBorder="1" applyAlignment="1">
      <alignment horizontal="center" vertical="center"/>
    </xf>
    <xf numFmtId="0" fontId="7" fillId="12" borderId="10" xfId="0" applyFont="1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2" fillId="10" borderId="12" xfId="0" applyFont="1" applyFill="1" applyBorder="1" applyAlignment="1">
      <alignment horizontal="center" vertical="center" wrapText="1"/>
    </xf>
    <xf numFmtId="0" fontId="2" fillId="10" borderId="38" xfId="0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U995"/>
  <sheetViews>
    <sheetView showGridLines="0" tabSelected="1" workbookViewId="0">
      <selection activeCell="L8" sqref="L8:L9"/>
    </sheetView>
  </sheetViews>
  <sheetFormatPr defaultColWidth="14.42578125" defaultRowHeight="15" customHeight="1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20.28515625" customWidth="1"/>
    <col min="10" max="10" width="13" customWidth="1"/>
    <col min="11" max="11" width="9.140625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21" width="9.140625" customWidth="1"/>
  </cols>
  <sheetData>
    <row r="1" spans="1:21" ht="12.75" customHeight="1">
      <c r="A1" s="183" t="s">
        <v>135</v>
      </c>
      <c r="B1" s="184"/>
      <c r="C1" s="184"/>
      <c r="D1" s="184"/>
      <c r="E1" s="184"/>
      <c r="F1" s="184"/>
      <c r="G1" s="184"/>
      <c r="H1" s="184"/>
      <c r="I1" s="184"/>
      <c r="J1" s="22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2.75" customHeight="1">
      <c r="A2" s="184"/>
      <c r="B2" s="184"/>
      <c r="C2" s="184"/>
      <c r="D2" s="184"/>
      <c r="E2" s="184"/>
      <c r="F2" s="184"/>
      <c r="G2" s="184"/>
      <c r="H2" s="184"/>
      <c r="I2" s="184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2.75" customHeight="1">
      <c r="A3" s="180"/>
      <c r="B3" s="181"/>
      <c r="C3" s="181"/>
      <c r="D3" s="181"/>
      <c r="E3" s="181"/>
      <c r="F3" s="181"/>
      <c r="G3" s="181"/>
      <c r="H3" s="181"/>
      <c r="I3" s="181"/>
      <c r="J3" s="22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2.75" customHeight="1">
      <c r="A4" s="182" t="s">
        <v>0</v>
      </c>
      <c r="B4" s="181"/>
      <c r="C4" s="181"/>
      <c r="D4" s="181"/>
      <c r="E4" s="181"/>
      <c r="F4" s="181"/>
      <c r="G4" s="181"/>
      <c r="H4" s="181"/>
      <c r="I4" s="181"/>
      <c r="J4" s="22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1" ht="12.75" customHeight="1">
      <c r="A5" s="23"/>
      <c r="B5" s="23"/>
      <c r="C5" s="23"/>
      <c r="D5" s="23"/>
      <c r="E5" s="23"/>
      <c r="F5" s="23"/>
      <c r="G5" s="23"/>
      <c r="H5" s="24"/>
      <c r="I5" s="25"/>
      <c r="J5" s="22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12.75" customHeight="1">
      <c r="A6" s="185" t="s">
        <v>1</v>
      </c>
      <c r="B6" s="149"/>
      <c r="C6" s="149"/>
      <c r="D6" s="149"/>
      <c r="E6" s="149"/>
      <c r="F6" s="149"/>
      <c r="G6" s="149"/>
      <c r="H6" s="149"/>
      <c r="I6" s="150"/>
      <c r="J6" s="22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1" ht="12.75" customHeight="1">
      <c r="A7" s="26" t="s">
        <v>2</v>
      </c>
      <c r="B7" s="148" t="s">
        <v>3</v>
      </c>
      <c r="C7" s="149"/>
      <c r="D7" s="149"/>
      <c r="E7" s="149"/>
      <c r="F7" s="149"/>
      <c r="G7" s="150"/>
      <c r="H7" s="189"/>
      <c r="I7" s="150"/>
      <c r="J7" s="22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2.75" customHeight="1">
      <c r="A8" s="26" t="s">
        <v>5</v>
      </c>
      <c r="B8" s="148" t="s">
        <v>6</v>
      </c>
      <c r="C8" s="149"/>
      <c r="D8" s="149"/>
      <c r="E8" s="149"/>
      <c r="F8" s="149"/>
      <c r="G8" s="150"/>
      <c r="H8" s="186" t="s">
        <v>189</v>
      </c>
      <c r="I8" s="186"/>
      <c r="J8" s="22"/>
      <c r="K8" s="1"/>
      <c r="L8" s="146" t="s">
        <v>252</v>
      </c>
      <c r="M8" s="1"/>
      <c r="N8" s="1"/>
      <c r="O8" s="1"/>
      <c r="P8" s="1"/>
      <c r="Q8" s="1"/>
      <c r="R8" s="1"/>
      <c r="S8" s="1"/>
      <c r="T8" s="1"/>
    </row>
    <row r="9" spans="1:21" ht="24.75" customHeight="1">
      <c r="A9" s="26" t="s">
        <v>9</v>
      </c>
      <c r="B9" s="151" t="s">
        <v>172</v>
      </c>
      <c r="C9" s="149"/>
      <c r="D9" s="149"/>
      <c r="E9" s="149"/>
      <c r="F9" s="149"/>
      <c r="G9" s="150"/>
      <c r="H9" s="187"/>
      <c r="I9" s="188"/>
      <c r="J9" s="22"/>
      <c r="K9" s="1"/>
      <c r="L9" s="147"/>
      <c r="M9" s="1"/>
      <c r="N9" s="1"/>
      <c r="O9" s="1"/>
      <c r="P9" s="1"/>
      <c r="Q9" s="1"/>
      <c r="R9" s="1"/>
      <c r="S9" s="1"/>
      <c r="T9" s="1"/>
    </row>
    <row r="10" spans="1:21" ht="12.75" customHeight="1">
      <c r="A10" s="26" t="s">
        <v>10</v>
      </c>
      <c r="B10" s="148" t="s">
        <v>11</v>
      </c>
      <c r="C10" s="149"/>
      <c r="D10" s="149"/>
      <c r="E10" s="149"/>
      <c r="F10" s="149"/>
      <c r="G10" s="150"/>
      <c r="H10" s="177">
        <v>12</v>
      </c>
      <c r="I10" s="150"/>
      <c r="J10" s="22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2.75" customHeight="1">
      <c r="A11" s="24"/>
      <c r="B11" s="23"/>
      <c r="C11" s="23"/>
      <c r="D11" s="23"/>
      <c r="E11" s="23"/>
      <c r="F11" s="23"/>
      <c r="G11" s="23"/>
      <c r="H11" s="24"/>
      <c r="I11" s="25"/>
      <c r="J11" s="2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2.75" customHeight="1">
      <c r="A12" s="185" t="s">
        <v>12</v>
      </c>
      <c r="B12" s="149"/>
      <c r="C12" s="149"/>
      <c r="D12" s="149"/>
      <c r="E12" s="149"/>
      <c r="F12" s="149"/>
      <c r="G12" s="149"/>
      <c r="H12" s="149"/>
      <c r="I12" s="150"/>
      <c r="J12" s="2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2.75" customHeight="1">
      <c r="A13" s="177" t="s">
        <v>13</v>
      </c>
      <c r="B13" s="150"/>
      <c r="C13" s="177" t="s">
        <v>14</v>
      </c>
      <c r="D13" s="150"/>
      <c r="E13" s="177" t="s">
        <v>15</v>
      </c>
      <c r="F13" s="149"/>
      <c r="G13" s="149"/>
      <c r="H13" s="149"/>
      <c r="I13" s="150"/>
      <c r="J13" s="2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2.75" customHeight="1">
      <c r="A14" s="228" t="s">
        <v>173</v>
      </c>
      <c r="B14" s="150"/>
      <c r="C14" s="177" t="s">
        <v>16</v>
      </c>
      <c r="D14" s="150"/>
      <c r="E14" s="229">
        <v>1</v>
      </c>
      <c r="F14" s="230"/>
      <c r="G14" s="230"/>
      <c r="H14" s="230"/>
      <c r="I14" s="231"/>
      <c r="J14" s="2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2.75" customHeight="1">
      <c r="A15" s="24"/>
      <c r="B15" s="23"/>
      <c r="C15" s="23"/>
      <c r="D15" s="23"/>
      <c r="E15" s="23"/>
      <c r="F15" s="23"/>
      <c r="G15" s="23"/>
      <c r="H15" s="24"/>
      <c r="I15" s="25"/>
      <c r="J15" s="2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2.75" customHeight="1">
      <c r="A16" s="185" t="s">
        <v>17</v>
      </c>
      <c r="B16" s="149"/>
      <c r="C16" s="149"/>
      <c r="D16" s="149"/>
      <c r="E16" s="149"/>
      <c r="F16" s="149"/>
      <c r="G16" s="149"/>
      <c r="H16" s="149"/>
      <c r="I16" s="150"/>
      <c r="J16" s="2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2.75" customHeight="1">
      <c r="A17" s="26">
        <v>1</v>
      </c>
      <c r="B17" s="148" t="s">
        <v>18</v>
      </c>
      <c r="C17" s="149"/>
      <c r="D17" s="149"/>
      <c r="E17" s="149"/>
      <c r="F17" s="149"/>
      <c r="G17" s="150"/>
      <c r="H17" s="171" t="s">
        <v>162</v>
      </c>
      <c r="I17" s="225"/>
      <c r="J17" s="2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2.75" customHeight="1">
      <c r="A18" s="26">
        <v>2</v>
      </c>
      <c r="B18" s="148" t="s">
        <v>19</v>
      </c>
      <c r="C18" s="149"/>
      <c r="D18" s="149"/>
      <c r="E18" s="149"/>
      <c r="F18" s="149"/>
      <c r="G18" s="150"/>
      <c r="H18" s="220"/>
      <c r="I18" s="150"/>
      <c r="J18" s="2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2.75" customHeight="1">
      <c r="A19" s="26">
        <v>3</v>
      </c>
      <c r="B19" s="151" t="s">
        <v>20</v>
      </c>
      <c r="C19" s="149"/>
      <c r="D19" s="149"/>
      <c r="E19" s="149"/>
      <c r="F19" s="149"/>
      <c r="G19" s="150"/>
      <c r="H19" s="219"/>
      <c r="I19" s="219"/>
      <c r="J19" s="2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8" customHeight="1">
      <c r="A20" s="26">
        <v>4</v>
      </c>
      <c r="B20" s="148" t="s">
        <v>21</v>
      </c>
      <c r="C20" s="149"/>
      <c r="D20" s="149"/>
      <c r="E20" s="149"/>
      <c r="F20" s="149"/>
      <c r="G20" s="150"/>
      <c r="H20" s="224"/>
      <c r="I20" s="225"/>
      <c r="J20" s="2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2.75" customHeight="1">
      <c r="A21" s="26">
        <v>5</v>
      </c>
      <c r="B21" s="148" t="s">
        <v>22</v>
      </c>
      <c r="C21" s="149"/>
      <c r="D21" s="149"/>
      <c r="E21" s="149"/>
      <c r="F21" s="149"/>
      <c r="G21" s="150"/>
      <c r="H21" s="221">
        <v>44562</v>
      </c>
      <c r="I21" s="221"/>
      <c r="J21" s="2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2.75" customHeight="1">
      <c r="A22" s="180"/>
      <c r="B22" s="181"/>
      <c r="C22" s="181"/>
      <c r="D22" s="181"/>
      <c r="E22" s="181"/>
      <c r="F22" s="181"/>
      <c r="G22" s="181"/>
      <c r="H22" s="181"/>
      <c r="I22" s="181"/>
      <c r="J22" s="2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2.75" customHeight="1">
      <c r="A23" s="170" t="s">
        <v>23</v>
      </c>
      <c r="B23" s="149"/>
      <c r="C23" s="149"/>
      <c r="D23" s="149"/>
      <c r="E23" s="149"/>
      <c r="F23" s="149"/>
      <c r="G23" s="149"/>
      <c r="H23" s="149"/>
      <c r="I23" s="150"/>
      <c r="J23" s="2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2.75" customHeight="1">
      <c r="A24" s="27">
        <v>1</v>
      </c>
      <c r="B24" s="171" t="s">
        <v>24</v>
      </c>
      <c r="C24" s="149"/>
      <c r="D24" s="149"/>
      <c r="E24" s="149"/>
      <c r="F24" s="149"/>
      <c r="G24" s="150"/>
      <c r="H24" s="27" t="s">
        <v>25</v>
      </c>
      <c r="I24" s="28" t="s">
        <v>26</v>
      </c>
      <c r="J24" s="2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2.75" customHeight="1">
      <c r="A25" s="27" t="s">
        <v>2</v>
      </c>
      <c r="B25" s="148" t="s">
        <v>27</v>
      </c>
      <c r="C25" s="149"/>
      <c r="D25" s="149"/>
      <c r="E25" s="149"/>
      <c r="F25" s="149"/>
      <c r="G25" s="150"/>
      <c r="H25" s="29"/>
      <c r="I25" s="123">
        <f>H19</f>
        <v>0</v>
      </c>
      <c r="J25" s="2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2.75" customHeight="1">
      <c r="A26" s="27" t="s">
        <v>5</v>
      </c>
      <c r="B26" s="148" t="s">
        <v>28</v>
      </c>
      <c r="C26" s="149"/>
      <c r="D26" s="149"/>
      <c r="E26" s="149"/>
      <c r="F26" s="149"/>
      <c r="G26" s="150"/>
      <c r="H26" s="31"/>
      <c r="I26" s="30">
        <f>H26*I25/100</f>
        <v>0</v>
      </c>
      <c r="J26" s="3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2.75" customHeight="1">
      <c r="A27" s="27" t="s">
        <v>9</v>
      </c>
      <c r="B27" s="148" t="s">
        <v>29</v>
      </c>
      <c r="C27" s="149"/>
      <c r="D27" s="149"/>
      <c r="E27" s="149"/>
      <c r="F27" s="149"/>
      <c r="G27" s="150"/>
      <c r="H27" s="33"/>
      <c r="I27" s="30">
        <f>H27*I25</f>
        <v>0</v>
      </c>
      <c r="J27" s="2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2.75" customHeight="1">
      <c r="A28" s="27" t="s">
        <v>10</v>
      </c>
      <c r="B28" s="148" t="s">
        <v>30</v>
      </c>
      <c r="C28" s="149"/>
      <c r="D28" s="149"/>
      <c r="E28" s="149"/>
      <c r="F28" s="149"/>
      <c r="G28" s="150"/>
      <c r="H28" s="33"/>
      <c r="I28" s="30">
        <v>0</v>
      </c>
      <c r="J28" s="2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2.75" customHeight="1">
      <c r="A29" s="27" t="s">
        <v>31</v>
      </c>
      <c r="B29" s="148" t="s">
        <v>32</v>
      </c>
      <c r="C29" s="149"/>
      <c r="D29" s="149"/>
      <c r="E29" s="149"/>
      <c r="F29" s="149"/>
      <c r="G29" s="150"/>
      <c r="H29" s="33"/>
      <c r="I29" s="30">
        <v>0</v>
      </c>
      <c r="J29" s="2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2.75" customHeight="1">
      <c r="A30" s="27" t="s">
        <v>33</v>
      </c>
      <c r="B30" s="226" t="s">
        <v>34</v>
      </c>
      <c r="C30" s="149"/>
      <c r="D30" s="149"/>
      <c r="E30" s="149"/>
      <c r="F30" s="149"/>
      <c r="G30" s="150"/>
      <c r="H30" s="34"/>
      <c r="I30" s="35">
        <f>H30*I25</f>
        <v>0</v>
      </c>
      <c r="J30" s="2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.75" customHeight="1">
      <c r="A31" s="171" t="s">
        <v>35</v>
      </c>
      <c r="B31" s="149"/>
      <c r="C31" s="149"/>
      <c r="D31" s="149"/>
      <c r="E31" s="149"/>
      <c r="F31" s="149"/>
      <c r="G31" s="149"/>
      <c r="H31" s="150"/>
      <c r="I31" s="36">
        <f>SUM(I25:I30)</f>
        <v>0</v>
      </c>
      <c r="J31" s="2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2.75" customHeight="1">
      <c r="A32" s="227" t="s">
        <v>136</v>
      </c>
      <c r="B32" s="153"/>
      <c r="C32" s="153"/>
      <c r="D32" s="153"/>
      <c r="E32" s="153"/>
      <c r="F32" s="153"/>
      <c r="G32" s="153"/>
      <c r="H32" s="153"/>
      <c r="I32" s="153"/>
      <c r="J32" s="2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2.75" customHeight="1">
      <c r="A33" s="37"/>
      <c r="B33" s="37"/>
      <c r="C33" s="37"/>
      <c r="D33" s="37"/>
      <c r="E33" s="37"/>
      <c r="F33" s="37"/>
      <c r="G33" s="37"/>
      <c r="H33" s="37"/>
      <c r="I33" s="38"/>
      <c r="J33" s="2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2.75" customHeight="1">
      <c r="A34" s="170" t="s">
        <v>36</v>
      </c>
      <c r="B34" s="149"/>
      <c r="C34" s="149"/>
      <c r="D34" s="149"/>
      <c r="E34" s="149"/>
      <c r="F34" s="149"/>
      <c r="G34" s="149"/>
      <c r="H34" s="149"/>
      <c r="I34" s="150"/>
      <c r="J34" s="22"/>
      <c r="K34" s="1"/>
      <c r="L34" s="166" t="s">
        <v>137</v>
      </c>
      <c r="M34" s="167"/>
      <c r="N34" s="167"/>
      <c r="O34" s="168"/>
      <c r="P34" s="1"/>
      <c r="Q34" s="1"/>
      <c r="R34" s="1"/>
      <c r="S34" s="1"/>
      <c r="T34" s="1"/>
      <c r="U34" s="1"/>
    </row>
    <row r="35" spans="1:21" ht="12.75" customHeight="1">
      <c r="A35" s="171" t="s">
        <v>37</v>
      </c>
      <c r="B35" s="149"/>
      <c r="C35" s="149"/>
      <c r="D35" s="149"/>
      <c r="E35" s="149"/>
      <c r="F35" s="149"/>
      <c r="G35" s="150"/>
      <c r="H35" s="27" t="s">
        <v>25</v>
      </c>
      <c r="I35" s="28" t="s">
        <v>26</v>
      </c>
      <c r="J35" s="22"/>
      <c r="K35" s="1"/>
      <c r="L35" s="166" t="s">
        <v>138</v>
      </c>
      <c r="M35" s="167"/>
      <c r="N35" s="167"/>
      <c r="O35" s="168"/>
      <c r="P35" s="1"/>
      <c r="Q35" s="1"/>
      <c r="R35" s="1"/>
      <c r="S35" s="1"/>
      <c r="T35" s="1"/>
      <c r="U35" s="1"/>
    </row>
    <row r="36" spans="1:21" ht="12.75" customHeight="1">
      <c r="A36" s="27" t="s">
        <v>2</v>
      </c>
      <c r="B36" s="148" t="s">
        <v>38</v>
      </c>
      <c r="C36" s="149"/>
      <c r="D36" s="149"/>
      <c r="E36" s="149"/>
      <c r="F36" s="149"/>
      <c r="G36" s="150"/>
      <c r="H36" s="39">
        <v>8.3299999999999999E-2</v>
      </c>
      <c r="I36" s="40">
        <f>($I$31)*H36</f>
        <v>0</v>
      </c>
      <c r="J36" s="22"/>
      <c r="K36" s="1"/>
      <c r="L36" s="41" t="s">
        <v>4</v>
      </c>
      <c r="M36" s="166" t="s">
        <v>139</v>
      </c>
      <c r="N36" s="167"/>
      <c r="O36" s="168"/>
      <c r="P36" s="1"/>
      <c r="Q36" s="1"/>
      <c r="R36" s="1"/>
      <c r="S36" s="1"/>
      <c r="T36" s="1"/>
      <c r="U36" s="1"/>
    </row>
    <row r="37" spans="1:21" ht="12.75" customHeight="1">
      <c r="A37" s="27" t="s">
        <v>5</v>
      </c>
      <c r="B37" s="148" t="s">
        <v>39</v>
      </c>
      <c r="C37" s="149"/>
      <c r="D37" s="149"/>
      <c r="E37" s="149"/>
      <c r="F37" s="149"/>
      <c r="G37" s="150"/>
      <c r="H37" s="39">
        <v>0.121</v>
      </c>
      <c r="I37" s="40">
        <f>($I$31)*H37</f>
        <v>0</v>
      </c>
      <c r="J37" s="22"/>
      <c r="K37" s="1"/>
      <c r="L37" s="42" t="s">
        <v>140</v>
      </c>
      <c r="M37" s="258">
        <v>8.3299999999999999E-2</v>
      </c>
      <c r="N37" s="259"/>
      <c r="O37" s="260"/>
      <c r="P37" s="1"/>
      <c r="Q37" s="1"/>
      <c r="R37" s="1"/>
      <c r="S37" s="1"/>
      <c r="T37" s="1"/>
      <c r="U37" s="1"/>
    </row>
    <row r="38" spans="1:21" ht="12.75" customHeight="1">
      <c r="A38" s="27"/>
      <c r="B38" s="171" t="s">
        <v>42</v>
      </c>
      <c r="C38" s="222"/>
      <c r="D38" s="222"/>
      <c r="E38" s="222"/>
      <c r="F38" s="222"/>
      <c r="G38" s="223"/>
      <c r="H38" s="43">
        <f>H36+H37</f>
        <v>0.20429999999999998</v>
      </c>
      <c r="I38" s="40">
        <f>I36+I37</f>
        <v>0</v>
      </c>
      <c r="J38" s="22"/>
      <c r="K38" s="1"/>
      <c r="L38" s="42" t="s">
        <v>141</v>
      </c>
      <c r="M38" s="258">
        <v>0.121</v>
      </c>
      <c r="N38" s="259"/>
      <c r="O38" s="260"/>
      <c r="P38" s="1"/>
      <c r="Q38" s="1"/>
      <c r="R38" s="1"/>
      <c r="S38" s="1"/>
      <c r="T38" s="1"/>
      <c r="U38" s="1"/>
    </row>
    <row r="39" spans="1:21" ht="12.75">
      <c r="A39" s="44" t="s">
        <v>9</v>
      </c>
      <c r="B39" s="148" t="s">
        <v>40</v>
      </c>
      <c r="C39" s="149"/>
      <c r="D39" s="149"/>
      <c r="E39" s="149"/>
      <c r="F39" s="149"/>
      <c r="G39" s="150"/>
      <c r="H39" s="33"/>
      <c r="I39" s="40">
        <f>(H39*I31)</f>
        <v>0</v>
      </c>
      <c r="J39" s="22"/>
      <c r="K39" s="1"/>
      <c r="L39" s="42" t="s">
        <v>142</v>
      </c>
      <c r="M39" s="45">
        <v>7.3899999999999993E-2</v>
      </c>
      <c r="N39" s="45">
        <v>7.5999999999999998E-2</v>
      </c>
      <c r="O39" s="45">
        <v>7.8200000000000006E-2</v>
      </c>
      <c r="P39" s="1"/>
      <c r="Q39" s="1"/>
      <c r="R39" s="1"/>
      <c r="S39" s="1"/>
      <c r="T39" s="1"/>
      <c r="U39" s="1"/>
    </row>
    <row r="40" spans="1:21" ht="25.5" customHeight="1">
      <c r="A40" s="261" t="s">
        <v>41</v>
      </c>
      <c r="B40" s="262"/>
      <c r="C40" s="262"/>
      <c r="D40" s="262"/>
      <c r="E40" s="262"/>
      <c r="F40" s="262"/>
      <c r="G40" s="263"/>
      <c r="H40" s="46">
        <f>SUM(H38+H39)</f>
        <v>0.20429999999999998</v>
      </c>
      <c r="I40" s="47">
        <f>SUM(I38:I39)</f>
        <v>0</v>
      </c>
      <c r="J40" s="22"/>
      <c r="K40" s="1"/>
      <c r="L40" s="255" t="s">
        <v>143</v>
      </c>
      <c r="M40" s="256"/>
      <c r="N40" s="256"/>
      <c r="O40" s="257"/>
      <c r="P40" s="1"/>
      <c r="Q40" s="1"/>
      <c r="R40" s="1"/>
      <c r="S40" s="1"/>
      <c r="T40" s="1"/>
      <c r="U40" s="1"/>
    </row>
    <row r="41" spans="1:21" ht="25.5" customHeight="1">
      <c r="A41" s="152" t="s">
        <v>165</v>
      </c>
      <c r="B41" s="240"/>
      <c r="C41" s="240"/>
      <c r="D41" s="240"/>
      <c r="E41" s="240"/>
      <c r="F41" s="240"/>
      <c r="G41" s="240"/>
      <c r="H41" s="240"/>
      <c r="I41" s="240"/>
      <c r="J41" s="2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4" customHeight="1">
      <c r="A42" s="218" t="s">
        <v>144</v>
      </c>
      <c r="B42" s="181"/>
      <c r="C42" s="181"/>
      <c r="D42" s="181"/>
      <c r="E42" s="181"/>
      <c r="F42" s="181"/>
      <c r="G42" s="181"/>
      <c r="H42" s="181"/>
      <c r="I42" s="181"/>
      <c r="J42" s="2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39" customHeight="1">
      <c r="A43" s="218" t="s">
        <v>145</v>
      </c>
      <c r="B43" s="181"/>
      <c r="C43" s="181"/>
      <c r="D43" s="181"/>
      <c r="E43" s="181"/>
      <c r="F43" s="181"/>
      <c r="G43" s="181"/>
      <c r="H43" s="181"/>
      <c r="I43" s="181"/>
      <c r="J43" s="2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2.75" hidden="1" customHeight="1">
      <c r="A44" s="218" t="s">
        <v>146</v>
      </c>
      <c r="B44" s="181"/>
      <c r="C44" s="181"/>
      <c r="D44" s="181"/>
      <c r="E44" s="181"/>
      <c r="F44" s="181"/>
      <c r="G44" s="181"/>
      <c r="H44" s="181"/>
      <c r="I44" s="181"/>
      <c r="J44" s="2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2.75" customHeight="1">
      <c r="A45" s="244" t="s">
        <v>43</v>
      </c>
      <c r="B45" s="149"/>
      <c r="C45" s="149"/>
      <c r="D45" s="149"/>
      <c r="E45" s="149"/>
      <c r="F45" s="149"/>
      <c r="G45" s="150"/>
      <c r="H45" s="48" t="s">
        <v>25</v>
      </c>
      <c r="I45" s="49" t="s">
        <v>26</v>
      </c>
      <c r="J45" s="22"/>
      <c r="K45" s="1"/>
      <c r="L45" s="166" t="s">
        <v>147</v>
      </c>
      <c r="M45" s="167"/>
      <c r="N45" s="167"/>
      <c r="O45" s="168"/>
      <c r="P45" s="1"/>
      <c r="Q45" s="1"/>
      <c r="R45" s="1"/>
      <c r="S45" s="1"/>
      <c r="T45" s="1"/>
      <c r="U45" s="1"/>
    </row>
    <row r="46" spans="1:21" ht="12.75" customHeight="1">
      <c r="A46" s="27" t="s">
        <v>2</v>
      </c>
      <c r="B46" s="148" t="s">
        <v>44</v>
      </c>
      <c r="C46" s="149"/>
      <c r="D46" s="149"/>
      <c r="E46" s="149"/>
      <c r="F46" s="149"/>
      <c r="G46" s="150"/>
      <c r="H46" s="39">
        <v>0.2</v>
      </c>
      <c r="I46" s="40">
        <f>($I$31)*H46</f>
        <v>0</v>
      </c>
      <c r="J46" s="22"/>
      <c r="K46" s="1"/>
      <c r="L46" s="166" t="s">
        <v>148</v>
      </c>
      <c r="M46" s="167"/>
      <c r="N46" s="167"/>
      <c r="O46" s="168"/>
      <c r="P46" s="1"/>
      <c r="Q46" s="1"/>
      <c r="R46" s="1"/>
      <c r="S46" s="1"/>
      <c r="T46" s="1"/>
      <c r="U46" s="1"/>
    </row>
    <row r="47" spans="1:21" ht="12.75" customHeight="1">
      <c r="A47" s="27" t="s">
        <v>5</v>
      </c>
      <c r="B47" s="148" t="s">
        <v>45</v>
      </c>
      <c r="C47" s="149"/>
      <c r="D47" s="149"/>
      <c r="E47" s="149"/>
      <c r="F47" s="149"/>
      <c r="G47" s="150"/>
      <c r="H47" s="39">
        <v>2.5000000000000001E-2</v>
      </c>
      <c r="I47" s="40">
        <f>($I$31)*H47</f>
        <v>0</v>
      </c>
      <c r="J47" s="22"/>
      <c r="K47" s="1"/>
      <c r="L47" s="41" t="s">
        <v>4</v>
      </c>
      <c r="M47" s="166" t="s">
        <v>139</v>
      </c>
      <c r="N47" s="167"/>
      <c r="O47" s="168"/>
      <c r="P47" s="1"/>
      <c r="Q47" s="1"/>
      <c r="R47" s="1"/>
      <c r="S47" s="1"/>
      <c r="T47" s="1"/>
      <c r="U47" s="1"/>
    </row>
    <row r="48" spans="1:21" ht="12.75" customHeight="1">
      <c r="A48" s="27" t="s">
        <v>9</v>
      </c>
      <c r="B48" s="245" t="s">
        <v>46</v>
      </c>
      <c r="C48" s="153"/>
      <c r="D48" s="153"/>
      <c r="E48" s="153"/>
      <c r="F48" s="153"/>
      <c r="G48" s="233"/>
      <c r="H48" s="33"/>
      <c r="I48" s="248">
        <f>I31*H48*H49</f>
        <v>0</v>
      </c>
      <c r="J48" s="22"/>
      <c r="K48" s="1"/>
      <c r="L48" s="50" t="s">
        <v>44</v>
      </c>
      <c r="M48" s="264">
        <v>0.2</v>
      </c>
      <c r="N48" s="265"/>
      <c r="O48" s="266"/>
      <c r="P48" s="1"/>
      <c r="Q48" s="1"/>
      <c r="R48" s="1"/>
      <c r="S48" s="1"/>
      <c r="T48" s="1"/>
      <c r="U48" s="1"/>
    </row>
    <row r="49" spans="1:21" ht="12.75" customHeight="1">
      <c r="A49" s="27"/>
      <c r="B49" s="246"/>
      <c r="C49" s="174"/>
      <c r="D49" s="174"/>
      <c r="E49" s="174"/>
      <c r="F49" s="174"/>
      <c r="G49" s="247"/>
      <c r="H49" s="31"/>
      <c r="I49" s="249"/>
      <c r="J49" s="22"/>
      <c r="K49" s="1"/>
      <c r="L49" s="50" t="s">
        <v>45</v>
      </c>
      <c r="M49" s="264">
        <v>2.5000000000000001E-2</v>
      </c>
      <c r="N49" s="265"/>
      <c r="O49" s="266"/>
      <c r="P49" s="1"/>
      <c r="Q49" s="1"/>
      <c r="R49" s="1"/>
      <c r="S49" s="1"/>
      <c r="T49" s="1"/>
      <c r="U49" s="1"/>
    </row>
    <row r="50" spans="1:21" ht="12.75" customHeight="1">
      <c r="A50" s="27" t="s">
        <v>10</v>
      </c>
      <c r="B50" s="148" t="s">
        <v>47</v>
      </c>
      <c r="C50" s="149"/>
      <c r="D50" s="149"/>
      <c r="E50" s="149"/>
      <c r="F50" s="149"/>
      <c r="G50" s="150"/>
      <c r="H50" s="39">
        <v>1.4999999999999999E-2</v>
      </c>
      <c r="I50" s="40">
        <f>($I$31)*H50</f>
        <v>0</v>
      </c>
      <c r="J50" s="22"/>
      <c r="K50" s="1"/>
      <c r="L50" s="50" t="s">
        <v>47</v>
      </c>
      <c r="M50" s="264">
        <v>1.4999999999999999E-2</v>
      </c>
      <c r="N50" s="265"/>
      <c r="O50" s="266"/>
      <c r="P50" s="1"/>
      <c r="Q50" s="1"/>
      <c r="R50" s="1"/>
      <c r="S50" s="1"/>
      <c r="T50" s="1"/>
      <c r="U50" s="1"/>
    </row>
    <row r="51" spans="1:21" ht="12.75" customHeight="1">
      <c r="A51" s="27" t="s">
        <v>31</v>
      </c>
      <c r="B51" s="148" t="s">
        <v>48</v>
      </c>
      <c r="C51" s="149"/>
      <c r="D51" s="149"/>
      <c r="E51" s="149"/>
      <c r="F51" s="149"/>
      <c r="G51" s="150"/>
      <c r="H51" s="39">
        <v>0.01</v>
      </c>
      <c r="I51" s="40">
        <f>($I$31)*H51</f>
        <v>0</v>
      </c>
      <c r="J51" s="22"/>
      <c r="K51" s="1"/>
      <c r="L51" s="50" t="s">
        <v>149</v>
      </c>
      <c r="M51" s="264">
        <v>0.01</v>
      </c>
      <c r="N51" s="265"/>
      <c r="O51" s="266"/>
      <c r="P51" s="1"/>
      <c r="Q51" s="1"/>
      <c r="R51" s="1"/>
      <c r="S51" s="1"/>
      <c r="T51" s="1"/>
      <c r="U51" s="1"/>
    </row>
    <row r="52" spans="1:21" ht="12.75" customHeight="1">
      <c r="A52" s="27" t="s">
        <v>33</v>
      </c>
      <c r="B52" s="148" t="s">
        <v>49</v>
      </c>
      <c r="C52" s="149"/>
      <c r="D52" s="149"/>
      <c r="E52" s="149"/>
      <c r="F52" s="149"/>
      <c r="G52" s="150"/>
      <c r="H52" s="39">
        <v>6.0000000000000001E-3</v>
      </c>
      <c r="I52" s="40">
        <f>($I$31)*H52</f>
        <v>0</v>
      </c>
      <c r="J52" s="51"/>
      <c r="K52" s="1"/>
      <c r="L52" s="50" t="s">
        <v>49</v>
      </c>
      <c r="M52" s="264">
        <v>6.0000000000000001E-3</v>
      </c>
      <c r="N52" s="265"/>
      <c r="O52" s="266"/>
      <c r="P52" s="1"/>
      <c r="Q52" s="1"/>
      <c r="R52" s="1"/>
      <c r="S52" s="1"/>
      <c r="T52" s="1"/>
      <c r="U52" s="1"/>
    </row>
    <row r="53" spans="1:21" ht="12.75" customHeight="1">
      <c r="A53" s="27" t="s">
        <v>50</v>
      </c>
      <c r="B53" s="148" t="s">
        <v>51</v>
      </c>
      <c r="C53" s="149"/>
      <c r="D53" s="149"/>
      <c r="E53" s="149"/>
      <c r="F53" s="149"/>
      <c r="G53" s="150"/>
      <c r="H53" s="39">
        <v>2E-3</v>
      </c>
      <c r="I53" s="40">
        <f>($I$31)*H53</f>
        <v>0</v>
      </c>
      <c r="J53" s="32"/>
      <c r="K53" s="1"/>
      <c r="L53" s="50" t="s">
        <v>51</v>
      </c>
      <c r="M53" s="264">
        <v>2E-3</v>
      </c>
      <c r="N53" s="265"/>
      <c r="O53" s="266"/>
      <c r="P53" s="1"/>
      <c r="Q53" s="1"/>
      <c r="R53" s="1"/>
      <c r="S53" s="1"/>
      <c r="T53" s="1"/>
      <c r="U53" s="1"/>
    </row>
    <row r="54" spans="1:21" ht="12.75" customHeight="1">
      <c r="A54" s="27" t="s">
        <v>52</v>
      </c>
      <c r="B54" s="148" t="s">
        <v>53</v>
      </c>
      <c r="C54" s="149"/>
      <c r="D54" s="149"/>
      <c r="E54" s="149"/>
      <c r="F54" s="149"/>
      <c r="G54" s="150"/>
      <c r="H54" s="39">
        <v>0.08</v>
      </c>
      <c r="I54" s="40">
        <f>($I$31)*H54</f>
        <v>0</v>
      </c>
      <c r="J54" s="32"/>
      <c r="K54" s="1"/>
      <c r="L54" s="50" t="s">
        <v>53</v>
      </c>
      <c r="M54" s="264">
        <v>0.08</v>
      </c>
      <c r="N54" s="265"/>
      <c r="O54" s="266"/>
      <c r="P54" s="1"/>
      <c r="Q54" s="1"/>
      <c r="R54" s="1"/>
      <c r="S54" s="1"/>
      <c r="T54" s="1"/>
      <c r="U54" s="1"/>
    </row>
    <row r="55" spans="1:21" ht="12.75" customHeight="1">
      <c r="A55" s="232" t="s">
        <v>54</v>
      </c>
      <c r="B55" s="153"/>
      <c r="C55" s="153"/>
      <c r="D55" s="153"/>
      <c r="E55" s="153"/>
      <c r="F55" s="153"/>
      <c r="G55" s="233"/>
      <c r="H55" s="52">
        <f>SUM(H46:H47,H50:H54)+J48</f>
        <v>0.33800000000000002</v>
      </c>
      <c r="I55" s="53">
        <f>SUM(I46:I54)</f>
        <v>0</v>
      </c>
      <c r="J55" s="32"/>
      <c r="K55" s="1"/>
      <c r="L55" s="54"/>
      <c r="M55" s="55"/>
      <c r="N55" s="55"/>
      <c r="O55" s="55"/>
      <c r="P55" s="1"/>
      <c r="Q55" s="1"/>
      <c r="R55" s="1"/>
      <c r="S55" s="1"/>
      <c r="T55" s="1"/>
      <c r="U55" s="1"/>
    </row>
    <row r="56" spans="1:21" ht="12.75" customHeight="1">
      <c r="A56" s="234"/>
      <c r="B56" s="234"/>
      <c r="C56" s="234"/>
      <c r="D56" s="234"/>
      <c r="E56" s="234"/>
      <c r="F56" s="234"/>
      <c r="G56" s="234"/>
      <c r="H56" s="234"/>
      <c r="I56" s="234"/>
      <c r="J56" s="32"/>
      <c r="K56" s="1"/>
      <c r="L56" s="58"/>
      <c r="M56" s="280"/>
      <c r="N56" s="280"/>
      <c r="O56" s="280"/>
      <c r="P56" s="1"/>
      <c r="Q56" s="1"/>
      <c r="R56" s="1"/>
      <c r="S56" s="1"/>
      <c r="T56" s="1"/>
      <c r="U56" s="1"/>
    </row>
    <row r="57" spans="1:21" ht="12.75" customHeight="1">
      <c r="A57" s="235" t="s">
        <v>55</v>
      </c>
      <c r="B57" s="236"/>
      <c r="C57" s="236"/>
      <c r="D57" s="236"/>
      <c r="E57" s="236"/>
      <c r="F57" s="236"/>
      <c r="G57" s="237"/>
      <c r="H57" s="56" t="s">
        <v>56</v>
      </c>
      <c r="I57" s="57" t="s">
        <v>26</v>
      </c>
      <c r="J57" s="32"/>
      <c r="K57" s="1"/>
      <c r="L57" s="270"/>
      <c r="M57" s="270"/>
      <c r="N57" s="270"/>
      <c r="O57" s="270"/>
      <c r="P57" s="1"/>
      <c r="Q57" s="1"/>
      <c r="R57" s="1"/>
      <c r="S57" s="1"/>
      <c r="T57" s="1"/>
      <c r="U57" s="1"/>
    </row>
    <row r="58" spans="1:21" ht="12.75" customHeight="1">
      <c r="A58" s="27" t="s">
        <v>2</v>
      </c>
      <c r="B58" s="172" t="s">
        <v>57</v>
      </c>
      <c r="C58" s="238"/>
      <c r="D58" s="238"/>
      <c r="E58" s="238"/>
      <c r="F58" s="238"/>
      <c r="G58" s="239"/>
      <c r="H58" s="122"/>
      <c r="I58" s="123">
        <f>(H58*44)-(I31*0.06)</f>
        <v>0</v>
      </c>
      <c r="J58" s="32"/>
      <c r="K58" s="1"/>
      <c r="L58" s="267" t="s">
        <v>251</v>
      </c>
      <c r="M58" s="268"/>
      <c r="N58" s="268"/>
      <c r="O58" s="269"/>
      <c r="P58" s="1"/>
      <c r="Q58" s="1"/>
      <c r="R58" s="1"/>
      <c r="S58" s="1"/>
      <c r="T58" s="1"/>
      <c r="U58" s="1"/>
    </row>
    <row r="59" spans="1:21" ht="12.75" customHeight="1">
      <c r="A59" s="27" t="s">
        <v>5</v>
      </c>
      <c r="B59" s="172" t="s">
        <v>58</v>
      </c>
      <c r="C59" s="149"/>
      <c r="D59" s="149"/>
      <c r="E59" s="149"/>
      <c r="F59" s="149"/>
      <c r="G59" s="150"/>
      <c r="H59" s="122"/>
      <c r="I59" s="123">
        <f>H59*22*0.8</f>
        <v>0</v>
      </c>
      <c r="J59" s="22"/>
      <c r="K59" s="1"/>
      <c r="L59" s="267" t="s">
        <v>251</v>
      </c>
      <c r="M59" s="268"/>
      <c r="N59" s="268"/>
      <c r="O59" s="269"/>
      <c r="P59" s="1"/>
      <c r="Q59" s="1"/>
      <c r="R59" s="1"/>
      <c r="S59" s="1"/>
      <c r="T59" s="1"/>
      <c r="U59" s="1"/>
    </row>
    <row r="60" spans="1:21" ht="12.75" customHeight="1">
      <c r="A60" s="27" t="s">
        <v>9</v>
      </c>
      <c r="B60" s="172" t="s">
        <v>150</v>
      </c>
      <c r="C60" s="149"/>
      <c r="D60" s="149"/>
      <c r="E60" s="149"/>
      <c r="F60" s="149"/>
      <c r="G60" s="150"/>
      <c r="H60" s="122">
        <v>0</v>
      </c>
      <c r="I60" s="123"/>
      <c r="J60" s="2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2.75" customHeight="1">
      <c r="A61" s="27" t="s">
        <v>10</v>
      </c>
      <c r="B61" s="241" t="s">
        <v>151</v>
      </c>
      <c r="C61" s="242"/>
      <c r="D61" s="242"/>
      <c r="E61" s="242"/>
      <c r="F61" s="242"/>
      <c r="G61" s="243"/>
      <c r="H61" s="122">
        <v>0</v>
      </c>
      <c r="I61" s="122">
        <v>0</v>
      </c>
      <c r="J61" s="2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s="119" customFormat="1" ht="12.75" customHeight="1">
      <c r="A62" s="121" t="s">
        <v>31</v>
      </c>
      <c r="B62" s="250" t="s">
        <v>177</v>
      </c>
      <c r="C62" s="253"/>
      <c r="D62" s="253"/>
      <c r="E62" s="253"/>
      <c r="F62" s="253"/>
      <c r="G62" s="254"/>
      <c r="H62" s="122">
        <v>0</v>
      </c>
      <c r="I62" s="122">
        <v>0</v>
      </c>
      <c r="J62" s="11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s="119" customFormat="1" ht="12.75" customHeight="1">
      <c r="A63" s="121" t="s">
        <v>33</v>
      </c>
      <c r="B63" s="250" t="s">
        <v>176</v>
      </c>
      <c r="C63" s="251"/>
      <c r="D63" s="251"/>
      <c r="E63" s="251"/>
      <c r="F63" s="251"/>
      <c r="G63" s="252"/>
      <c r="H63" s="122">
        <v>0</v>
      </c>
      <c r="I63" s="122">
        <v>0</v>
      </c>
      <c r="J63" s="11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2.75" customHeight="1">
      <c r="A64" s="121" t="s">
        <v>50</v>
      </c>
      <c r="B64" s="151" t="s">
        <v>188</v>
      </c>
      <c r="C64" s="149"/>
      <c r="D64" s="149"/>
      <c r="E64" s="149"/>
      <c r="F64" s="149"/>
      <c r="G64" s="150"/>
      <c r="H64" s="122"/>
      <c r="I64" s="122"/>
      <c r="J64" s="2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2.75" customHeight="1">
      <c r="A65" s="171" t="s">
        <v>59</v>
      </c>
      <c r="B65" s="222"/>
      <c r="C65" s="222"/>
      <c r="D65" s="222"/>
      <c r="E65" s="222"/>
      <c r="F65" s="222"/>
      <c r="G65" s="222"/>
      <c r="H65" s="223"/>
      <c r="I65" s="36">
        <f>SUM(I58:I64)</f>
        <v>0</v>
      </c>
      <c r="J65" s="2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3.5" customHeight="1">
      <c r="A66" s="152" t="s">
        <v>152</v>
      </c>
      <c r="B66" s="153"/>
      <c r="C66" s="153"/>
      <c r="D66" s="153"/>
      <c r="E66" s="153"/>
      <c r="F66" s="153"/>
      <c r="G66" s="153"/>
      <c r="H66" s="153"/>
      <c r="I66" s="153"/>
      <c r="J66" s="2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1" customHeight="1">
      <c r="A67" s="218" t="s">
        <v>153</v>
      </c>
      <c r="B67" s="181"/>
      <c r="C67" s="181"/>
      <c r="D67" s="181"/>
      <c r="E67" s="181"/>
      <c r="F67" s="181"/>
      <c r="G67" s="181"/>
      <c r="H67" s="181"/>
      <c r="I67" s="181"/>
      <c r="J67" s="2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8.75" customHeight="1">
      <c r="A68" s="217" t="s">
        <v>154</v>
      </c>
      <c r="B68" s="155"/>
      <c r="C68" s="155"/>
      <c r="D68" s="155"/>
      <c r="E68" s="155"/>
      <c r="F68" s="155"/>
      <c r="G68" s="155"/>
      <c r="H68" s="155"/>
      <c r="I68" s="155"/>
      <c r="J68" s="2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2.75" customHeight="1">
      <c r="A69" s="154" t="s">
        <v>155</v>
      </c>
      <c r="B69" s="155"/>
      <c r="C69" s="155"/>
      <c r="D69" s="155"/>
      <c r="E69" s="155"/>
      <c r="F69" s="155"/>
      <c r="G69" s="155"/>
      <c r="H69" s="155"/>
      <c r="I69" s="155"/>
      <c r="J69" s="2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2.75" customHeight="1">
      <c r="A70" s="179"/>
      <c r="B70" s="174"/>
      <c r="C70" s="174"/>
      <c r="D70" s="174"/>
      <c r="E70" s="174"/>
      <c r="F70" s="174"/>
      <c r="G70" s="174"/>
      <c r="H70" s="174"/>
      <c r="I70" s="174"/>
      <c r="J70" s="2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2.75" customHeight="1">
      <c r="A71" s="170" t="s">
        <v>60</v>
      </c>
      <c r="B71" s="149"/>
      <c r="C71" s="149"/>
      <c r="D71" s="149"/>
      <c r="E71" s="149"/>
      <c r="F71" s="149"/>
      <c r="G71" s="149"/>
      <c r="H71" s="149"/>
      <c r="I71" s="150"/>
      <c r="J71" s="2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2.75" customHeight="1">
      <c r="A72" s="171" t="s">
        <v>61</v>
      </c>
      <c r="B72" s="149"/>
      <c r="C72" s="149"/>
      <c r="D72" s="149"/>
      <c r="E72" s="149"/>
      <c r="F72" s="149"/>
      <c r="G72" s="149"/>
      <c r="H72" s="150"/>
      <c r="I72" s="28" t="s">
        <v>26</v>
      </c>
      <c r="J72" s="2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2.75" customHeight="1">
      <c r="A73" s="27" t="s">
        <v>62</v>
      </c>
      <c r="B73" s="148" t="s">
        <v>63</v>
      </c>
      <c r="C73" s="149"/>
      <c r="D73" s="149"/>
      <c r="E73" s="149"/>
      <c r="F73" s="149"/>
      <c r="G73" s="149"/>
      <c r="H73" s="150"/>
      <c r="I73" s="60">
        <f>I40</f>
        <v>0</v>
      </c>
      <c r="J73" s="2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2.75" customHeight="1">
      <c r="A74" s="27" t="s">
        <v>64</v>
      </c>
      <c r="B74" s="148" t="s">
        <v>65</v>
      </c>
      <c r="C74" s="149"/>
      <c r="D74" s="149"/>
      <c r="E74" s="149"/>
      <c r="F74" s="149"/>
      <c r="G74" s="149"/>
      <c r="H74" s="150"/>
      <c r="I74" s="60">
        <f>I55</f>
        <v>0</v>
      </c>
      <c r="J74" s="2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2.75" customHeight="1">
      <c r="A75" s="27" t="s">
        <v>66</v>
      </c>
      <c r="B75" s="148" t="s">
        <v>67</v>
      </c>
      <c r="C75" s="149"/>
      <c r="D75" s="149"/>
      <c r="E75" s="149"/>
      <c r="F75" s="149"/>
      <c r="G75" s="149"/>
      <c r="H75" s="150"/>
      <c r="I75" s="60">
        <f>I65</f>
        <v>0</v>
      </c>
      <c r="J75" s="22"/>
      <c r="K75" s="1"/>
      <c r="L75" s="157" t="s">
        <v>171</v>
      </c>
      <c r="M75" s="158"/>
      <c r="N75" s="158"/>
      <c r="O75" s="159"/>
      <c r="P75" s="1"/>
      <c r="Q75" s="1"/>
      <c r="R75" s="1"/>
      <c r="S75" s="1"/>
      <c r="T75" s="1"/>
      <c r="U75" s="1"/>
    </row>
    <row r="76" spans="1:21" ht="12.75" customHeight="1">
      <c r="A76" s="171" t="s">
        <v>68</v>
      </c>
      <c r="B76" s="149"/>
      <c r="C76" s="149"/>
      <c r="D76" s="149"/>
      <c r="E76" s="149"/>
      <c r="F76" s="149"/>
      <c r="G76" s="149"/>
      <c r="H76" s="150"/>
      <c r="I76" s="36">
        <f>SUM(I73:I75)</f>
        <v>0</v>
      </c>
      <c r="J76" s="22"/>
      <c r="K76" s="1"/>
      <c r="L76" s="160"/>
      <c r="M76" s="161"/>
      <c r="N76" s="161"/>
      <c r="O76" s="162"/>
      <c r="P76" s="1"/>
      <c r="Q76" s="1"/>
      <c r="R76" s="1"/>
      <c r="S76" s="1"/>
      <c r="T76" s="1"/>
      <c r="U76" s="1"/>
    </row>
    <row r="77" spans="1:21" ht="12.75" customHeight="1">
      <c r="A77" s="61"/>
      <c r="B77" s="61"/>
      <c r="C77" s="61"/>
      <c r="D77" s="61"/>
      <c r="E77" s="61"/>
      <c r="F77" s="61"/>
      <c r="G77" s="61"/>
      <c r="H77" s="61"/>
      <c r="I77" s="62"/>
      <c r="J77" s="22"/>
      <c r="K77" s="1"/>
      <c r="L77" s="160"/>
      <c r="M77" s="161"/>
      <c r="N77" s="161"/>
      <c r="O77" s="162"/>
      <c r="P77" s="1"/>
      <c r="Q77" s="1"/>
      <c r="R77" s="1"/>
      <c r="S77" s="1"/>
      <c r="T77" s="1"/>
      <c r="U77" s="1"/>
    </row>
    <row r="78" spans="1:21" ht="12.75" customHeight="1">
      <c r="A78" s="170" t="s">
        <v>69</v>
      </c>
      <c r="B78" s="149"/>
      <c r="C78" s="149"/>
      <c r="D78" s="149"/>
      <c r="E78" s="149"/>
      <c r="F78" s="149"/>
      <c r="G78" s="149"/>
      <c r="H78" s="149"/>
      <c r="I78" s="150"/>
      <c r="J78" s="22"/>
      <c r="K78" s="1"/>
      <c r="L78" s="160"/>
      <c r="M78" s="161"/>
      <c r="N78" s="161"/>
      <c r="O78" s="162"/>
      <c r="P78" s="1"/>
      <c r="Q78" s="1"/>
      <c r="R78" s="1"/>
      <c r="S78" s="1"/>
      <c r="T78" s="1"/>
      <c r="U78" s="1"/>
    </row>
    <row r="79" spans="1:21" ht="12.75" customHeight="1">
      <c r="A79" s="27">
        <v>3</v>
      </c>
      <c r="B79" s="171" t="s">
        <v>70</v>
      </c>
      <c r="C79" s="149"/>
      <c r="D79" s="149"/>
      <c r="E79" s="149"/>
      <c r="F79" s="149"/>
      <c r="G79" s="150"/>
      <c r="H79" s="27" t="s">
        <v>25</v>
      </c>
      <c r="I79" s="28" t="s">
        <v>26</v>
      </c>
      <c r="J79" s="22"/>
      <c r="K79" s="1"/>
      <c r="L79" s="160"/>
      <c r="M79" s="161"/>
      <c r="N79" s="161"/>
      <c r="O79" s="162"/>
      <c r="P79" s="1"/>
      <c r="Q79" s="1"/>
      <c r="R79" s="1"/>
      <c r="S79" s="1"/>
      <c r="T79" s="1"/>
      <c r="U79" s="1"/>
    </row>
    <row r="80" spans="1:21" ht="12.75" customHeight="1">
      <c r="A80" s="27" t="s">
        <v>2</v>
      </c>
      <c r="B80" s="148" t="s">
        <v>71</v>
      </c>
      <c r="C80" s="149"/>
      <c r="D80" s="149"/>
      <c r="E80" s="149"/>
      <c r="F80" s="149"/>
      <c r="G80" s="150"/>
      <c r="H80" s="33"/>
      <c r="I80" s="60">
        <f t="shared" ref="I80:I85" si="0">$I$31*H80</f>
        <v>0</v>
      </c>
      <c r="J80" s="22"/>
      <c r="K80" s="1"/>
      <c r="L80" s="163"/>
      <c r="M80" s="164"/>
      <c r="N80" s="164"/>
      <c r="O80" s="165"/>
      <c r="P80" s="1"/>
      <c r="Q80" s="1"/>
      <c r="R80" s="1"/>
      <c r="S80" s="1"/>
      <c r="T80" s="1"/>
      <c r="U80" s="1"/>
    </row>
    <row r="81" spans="1:21" ht="12.75" customHeight="1">
      <c r="A81" s="27" t="s">
        <v>5</v>
      </c>
      <c r="B81" s="148" t="s">
        <v>72</v>
      </c>
      <c r="C81" s="149"/>
      <c r="D81" s="149"/>
      <c r="E81" s="149"/>
      <c r="F81" s="149"/>
      <c r="G81" s="150"/>
      <c r="H81" s="33"/>
      <c r="I81" s="60">
        <f t="shared" si="0"/>
        <v>0</v>
      </c>
      <c r="J81" s="2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2.75" customHeight="1">
      <c r="A82" s="27" t="s">
        <v>9</v>
      </c>
      <c r="B82" s="151" t="s">
        <v>174</v>
      </c>
      <c r="C82" s="149"/>
      <c r="D82" s="149"/>
      <c r="E82" s="149"/>
      <c r="F82" s="149"/>
      <c r="G82" s="150"/>
      <c r="H82" s="63"/>
      <c r="I82" s="60">
        <f t="shared" si="0"/>
        <v>0</v>
      </c>
      <c r="J82" s="22"/>
      <c r="K82" s="1"/>
      <c r="L82" s="271"/>
      <c r="M82" s="271"/>
      <c r="N82" s="271"/>
      <c r="O82" s="271"/>
      <c r="P82" s="1"/>
      <c r="Q82" s="1"/>
      <c r="R82" s="1"/>
      <c r="S82" s="1"/>
      <c r="T82" s="1"/>
      <c r="U82" s="1"/>
    </row>
    <row r="83" spans="1:21" ht="12.75" customHeight="1">
      <c r="A83" s="27" t="s">
        <v>10</v>
      </c>
      <c r="B83" s="148" t="s">
        <v>73</v>
      </c>
      <c r="C83" s="149"/>
      <c r="D83" s="149"/>
      <c r="E83" s="149"/>
      <c r="F83" s="149"/>
      <c r="G83" s="150"/>
      <c r="H83" s="33"/>
      <c r="I83" s="60">
        <f t="shared" si="0"/>
        <v>0</v>
      </c>
      <c r="J83" s="22"/>
      <c r="K83" s="1"/>
      <c r="L83" s="271"/>
      <c r="M83" s="271"/>
      <c r="N83" s="271"/>
      <c r="O83" s="271"/>
      <c r="P83" s="1"/>
      <c r="Q83" s="1"/>
      <c r="R83" s="1"/>
      <c r="S83" s="1"/>
      <c r="T83" s="1"/>
      <c r="U83" s="1"/>
    </row>
    <row r="84" spans="1:21" ht="12.75" customHeight="1">
      <c r="A84" s="27" t="s">
        <v>31</v>
      </c>
      <c r="B84" s="148" t="s">
        <v>74</v>
      </c>
      <c r="C84" s="149"/>
      <c r="D84" s="149"/>
      <c r="E84" s="149"/>
      <c r="F84" s="149"/>
      <c r="G84" s="150"/>
      <c r="H84" s="34"/>
      <c r="I84" s="60">
        <f t="shared" si="0"/>
        <v>0</v>
      </c>
      <c r="J84" s="2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2.75" customHeight="1">
      <c r="A85" s="27" t="s">
        <v>33</v>
      </c>
      <c r="B85" s="151" t="s">
        <v>175</v>
      </c>
      <c r="C85" s="149"/>
      <c r="D85" s="149"/>
      <c r="E85" s="149"/>
      <c r="F85" s="149"/>
      <c r="G85" s="150"/>
      <c r="H85" s="33"/>
      <c r="I85" s="60">
        <f t="shared" si="0"/>
        <v>0</v>
      </c>
      <c r="J85" s="22"/>
      <c r="K85" s="1"/>
      <c r="L85" s="166" t="s">
        <v>156</v>
      </c>
      <c r="M85" s="167"/>
      <c r="N85" s="167"/>
      <c r="O85" s="168"/>
      <c r="P85" s="1"/>
      <c r="Q85" s="1"/>
      <c r="R85" s="1"/>
      <c r="S85" s="1"/>
      <c r="T85" s="1"/>
      <c r="U85" s="1"/>
    </row>
    <row r="86" spans="1:21" ht="12.75" customHeight="1">
      <c r="A86" s="171" t="s">
        <v>75</v>
      </c>
      <c r="B86" s="149"/>
      <c r="C86" s="149"/>
      <c r="D86" s="149"/>
      <c r="E86" s="149"/>
      <c r="F86" s="149"/>
      <c r="G86" s="150"/>
      <c r="H86" s="46">
        <f>SUM(H80:H85)</f>
        <v>0</v>
      </c>
      <c r="I86" s="36">
        <f>SUM(I80:I85)</f>
        <v>0</v>
      </c>
      <c r="J86" s="22"/>
      <c r="K86" s="1"/>
      <c r="L86" s="169" t="s">
        <v>157</v>
      </c>
      <c r="M86" s="169"/>
      <c r="N86" s="169"/>
      <c r="O86" s="169"/>
      <c r="P86" s="1"/>
      <c r="Q86" s="1"/>
      <c r="R86" s="1"/>
      <c r="S86" s="1"/>
      <c r="T86" s="1"/>
      <c r="U86" s="1"/>
    </row>
    <row r="87" spans="1:21" ht="12.75" customHeight="1">
      <c r="A87" s="171"/>
      <c r="B87" s="149"/>
      <c r="C87" s="149"/>
      <c r="D87" s="149"/>
      <c r="E87" s="149"/>
      <c r="F87" s="149"/>
      <c r="G87" s="149"/>
      <c r="H87" s="149"/>
      <c r="I87" s="149"/>
      <c r="J87" s="2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2.75" customHeight="1">
      <c r="A88" s="170" t="s">
        <v>76</v>
      </c>
      <c r="B88" s="149"/>
      <c r="C88" s="149"/>
      <c r="D88" s="149"/>
      <c r="E88" s="149"/>
      <c r="F88" s="149"/>
      <c r="G88" s="149"/>
      <c r="H88" s="149"/>
      <c r="I88" s="150"/>
      <c r="J88" s="2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2.75" customHeight="1">
      <c r="A89" s="178" t="s">
        <v>77</v>
      </c>
      <c r="B89" s="149"/>
      <c r="C89" s="149"/>
      <c r="D89" s="149"/>
      <c r="E89" s="149"/>
      <c r="F89" s="149"/>
      <c r="G89" s="150"/>
      <c r="H89" s="64" t="s">
        <v>25</v>
      </c>
      <c r="I89" s="65" t="s">
        <v>26</v>
      </c>
      <c r="J89" s="2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2.75" customHeight="1">
      <c r="A90" s="27" t="s">
        <v>2</v>
      </c>
      <c r="B90" s="148" t="s">
        <v>78</v>
      </c>
      <c r="C90" s="149"/>
      <c r="D90" s="149"/>
      <c r="E90" s="149"/>
      <c r="F90" s="149"/>
      <c r="G90" s="150"/>
      <c r="H90" s="33"/>
      <c r="I90" s="60">
        <f t="shared" ref="I90:I95" si="1">$I$31*H90</f>
        <v>0</v>
      </c>
      <c r="J90" s="2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2.75" customHeight="1">
      <c r="A91" s="27" t="s">
        <v>5</v>
      </c>
      <c r="B91" s="148" t="s">
        <v>79</v>
      </c>
      <c r="C91" s="149"/>
      <c r="D91" s="149"/>
      <c r="E91" s="149"/>
      <c r="F91" s="149"/>
      <c r="G91" s="150"/>
      <c r="H91" s="33"/>
      <c r="I91" s="60">
        <f>$I$31*H91</f>
        <v>0</v>
      </c>
      <c r="J91" s="2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2.75" customHeight="1">
      <c r="A92" s="27" t="s">
        <v>9</v>
      </c>
      <c r="B92" s="148" t="s">
        <v>80</v>
      </c>
      <c r="C92" s="149"/>
      <c r="D92" s="149"/>
      <c r="E92" s="149"/>
      <c r="F92" s="149"/>
      <c r="G92" s="150"/>
      <c r="H92" s="33"/>
      <c r="I92" s="60">
        <f t="shared" si="1"/>
        <v>0</v>
      </c>
      <c r="J92" s="2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2.75" customHeight="1">
      <c r="A93" s="27" t="s">
        <v>10</v>
      </c>
      <c r="B93" s="148" t="s">
        <v>81</v>
      </c>
      <c r="C93" s="149"/>
      <c r="D93" s="149"/>
      <c r="E93" s="149"/>
      <c r="F93" s="149"/>
      <c r="G93" s="150"/>
      <c r="H93" s="33"/>
      <c r="I93" s="60">
        <f t="shared" si="1"/>
        <v>0</v>
      </c>
      <c r="J93" s="22"/>
      <c r="K93" s="1"/>
      <c r="L93" s="274" t="s">
        <v>164</v>
      </c>
      <c r="M93" s="274"/>
      <c r="N93" s="274"/>
      <c r="O93" s="274"/>
      <c r="P93" s="1"/>
      <c r="Q93" s="1"/>
      <c r="R93" s="1"/>
      <c r="S93" s="1"/>
      <c r="T93" s="1"/>
      <c r="U93" s="1"/>
    </row>
    <row r="94" spans="1:21" ht="12.75" customHeight="1">
      <c r="A94" s="27" t="s">
        <v>31</v>
      </c>
      <c r="B94" s="148" t="s">
        <v>82</v>
      </c>
      <c r="C94" s="149"/>
      <c r="D94" s="149"/>
      <c r="E94" s="149"/>
      <c r="F94" s="149"/>
      <c r="G94" s="150"/>
      <c r="H94" s="33"/>
      <c r="I94" s="60">
        <f t="shared" si="1"/>
        <v>0</v>
      </c>
      <c r="J94" s="22"/>
      <c r="K94" s="1"/>
      <c r="L94" s="274"/>
      <c r="M94" s="274"/>
      <c r="N94" s="274"/>
      <c r="O94" s="274"/>
      <c r="P94" s="1"/>
      <c r="Q94" s="1"/>
      <c r="R94" s="1"/>
      <c r="S94" s="1"/>
      <c r="T94" s="1"/>
      <c r="U94" s="1"/>
    </row>
    <row r="95" spans="1:21" ht="12.75" customHeight="1">
      <c r="A95" s="27" t="s">
        <v>33</v>
      </c>
      <c r="B95" s="148" t="s">
        <v>83</v>
      </c>
      <c r="C95" s="149"/>
      <c r="D95" s="149"/>
      <c r="E95" s="149"/>
      <c r="F95" s="149"/>
      <c r="G95" s="150"/>
      <c r="H95" s="33"/>
      <c r="I95" s="60">
        <f t="shared" si="1"/>
        <v>0</v>
      </c>
      <c r="J95" s="22"/>
      <c r="K95" s="1"/>
      <c r="L95" s="274"/>
      <c r="M95" s="274"/>
      <c r="N95" s="274"/>
      <c r="O95" s="274"/>
      <c r="P95" s="1"/>
      <c r="Q95" s="1"/>
      <c r="R95" s="1"/>
      <c r="S95" s="1"/>
      <c r="T95" s="1"/>
      <c r="U95" s="1"/>
    </row>
    <row r="96" spans="1:21" ht="12.75" customHeight="1">
      <c r="A96" s="171" t="s">
        <v>84</v>
      </c>
      <c r="B96" s="149"/>
      <c r="C96" s="149"/>
      <c r="D96" s="149"/>
      <c r="E96" s="149"/>
      <c r="F96" s="149"/>
      <c r="G96" s="150"/>
      <c r="H96" s="46">
        <f>SUM(H90:H95)</f>
        <v>0</v>
      </c>
      <c r="I96" s="36">
        <f>SUM(I90:I95)</f>
        <v>0</v>
      </c>
      <c r="J96" s="22"/>
      <c r="K96" s="1"/>
      <c r="L96" s="274"/>
      <c r="M96" s="274"/>
      <c r="N96" s="274"/>
      <c r="O96" s="274"/>
      <c r="P96" s="1"/>
      <c r="Q96" s="1"/>
      <c r="R96" s="1"/>
      <c r="S96" s="1"/>
      <c r="T96" s="1"/>
      <c r="U96" s="1"/>
    </row>
    <row r="97" spans="1:21" ht="12.75" customHeight="1">
      <c r="A97" s="175"/>
      <c r="B97" s="149"/>
      <c r="C97" s="149"/>
      <c r="D97" s="149"/>
      <c r="E97" s="149"/>
      <c r="F97" s="149"/>
      <c r="G97" s="149"/>
      <c r="H97" s="149"/>
      <c r="I97" s="149"/>
      <c r="J97" s="2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2.75" customHeight="1">
      <c r="A98" s="178" t="s">
        <v>85</v>
      </c>
      <c r="B98" s="149"/>
      <c r="C98" s="149"/>
      <c r="D98" s="149"/>
      <c r="E98" s="149"/>
      <c r="F98" s="149"/>
      <c r="G98" s="150"/>
      <c r="H98" s="64" t="s">
        <v>25</v>
      </c>
      <c r="I98" s="65" t="s">
        <v>26</v>
      </c>
      <c r="J98" s="2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2.75" customHeight="1">
      <c r="A99" s="27" t="s">
        <v>2</v>
      </c>
      <c r="B99" s="148" t="s">
        <v>86</v>
      </c>
      <c r="C99" s="149"/>
      <c r="D99" s="149"/>
      <c r="E99" s="149"/>
      <c r="F99" s="149"/>
      <c r="G99" s="150"/>
      <c r="H99" s="39"/>
      <c r="I99" s="60">
        <f>$I$31*H99</f>
        <v>0</v>
      </c>
      <c r="J99" s="2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2.75" customHeight="1">
      <c r="A100" s="171" t="s">
        <v>87</v>
      </c>
      <c r="B100" s="149"/>
      <c r="C100" s="149"/>
      <c r="D100" s="149"/>
      <c r="E100" s="149"/>
      <c r="F100" s="149"/>
      <c r="G100" s="150"/>
      <c r="H100" s="43">
        <f>TRUNC(SUM(H99),4)</f>
        <v>0</v>
      </c>
      <c r="I100" s="36">
        <f>TRUNC(SUM(I99),2)</f>
        <v>0</v>
      </c>
      <c r="J100" s="2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173"/>
      <c r="B101" s="174"/>
      <c r="C101" s="174"/>
      <c r="D101" s="174"/>
      <c r="E101" s="174"/>
      <c r="F101" s="174"/>
      <c r="G101" s="174"/>
      <c r="H101" s="174"/>
      <c r="I101" s="174"/>
      <c r="J101" s="2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2.75" customHeight="1">
      <c r="A102" s="170" t="s">
        <v>88</v>
      </c>
      <c r="B102" s="149"/>
      <c r="C102" s="149"/>
      <c r="D102" s="149"/>
      <c r="E102" s="149"/>
      <c r="F102" s="149"/>
      <c r="G102" s="149"/>
      <c r="H102" s="149"/>
      <c r="I102" s="150"/>
      <c r="J102" s="2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2.75" customHeight="1">
      <c r="A103" s="171" t="s">
        <v>89</v>
      </c>
      <c r="B103" s="149"/>
      <c r="C103" s="149"/>
      <c r="D103" s="149"/>
      <c r="E103" s="149"/>
      <c r="F103" s="149"/>
      <c r="G103" s="149"/>
      <c r="H103" s="150"/>
      <c r="I103" s="28" t="s">
        <v>26</v>
      </c>
      <c r="J103" s="2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2.75" customHeight="1">
      <c r="A104" s="27" t="s">
        <v>90</v>
      </c>
      <c r="B104" s="177" t="s">
        <v>91</v>
      </c>
      <c r="C104" s="149"/>
      <c r="D104" s="149"/>
      <c r="E104" s="149"/>
      <c r="F104" s="149"/>
      <c r="G104" s="149"/>
      <c r="H104" s="150"/>
      <c r="I104" s="60">
        <f>I96</f>
        <v>0</v>
      </c>
      <c r="J104" s="3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2.75" customHeight="1">
      <c r="A105" s="27" t="s">
        <v>92</v>
      </c>
      <c r="B105" s="177" t="s">
        <v>93</v>
      </c>
      <c r="C105" s="149"/>
      <c r="D105" s="149"/>
      <c r="E105" s="149"/>
      <c r="F105" s="149"/>
      <c r="G105" s="149"/>
      <c r="H105" s="150"/>
      <c r="I105" s="60">
        <f>I100</f>
        <v>0</v>
      </c>
      <c r="J105" s="3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2.75" customHeight="1">
      <c r="A106" s="171" t="s">
        <v>94</v>
      </c>
      <c r="B106" s="149"/>
      <c r="C106" s="149"/>
      <c r="D106" s="149"/>
      <c r="E106" s="149"/>
      <c r="F106" s="149"/>
      <c r="G106" s="149"/>
      <c r="H106" s="150"/>
      <c r="I106" s="36">
        <f>SUM(I104:I105)</f>
        <v>0</v>
      </c>
      <c r="J106" s="3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2.75" customHeight="1">
      <c r="A107" s="176"/>
      <c r="B107" s="153"/>
      <c r="C107" s="153"/>
      <c r="D107" s="153"/>
      <c r="E107" s="153"/>
      <c r="F107" s="153"/>
      <c r="G107" s="153"/>
      <c r="H107" s="153"/>
      <c r="I107" s="153"/>
      <c r="J107" s="3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2.75" customHeight="1">
      <c r="A108" s="170" t="s">
        <v>95</v>
      </c>
      <c r="B108" s="149"/>
      <c r="C108" s="149"/>
      <c r="D108" s="149"/>
      <c r="E108" s="149"/>
      <c r="F108" s="149"/>
      <c r="G108" s="149"/>
      <c r="H108" s="149"/>
      <c r="I108" s="150"/>
      <c r="J108" s="3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2.75" customHeight="1">
      <c r="A109" s="27">
        <v>5</v>
      </c>
      <c r="B109" s="171" t="s">
        <v>96</v>
      </c>
      <c r="C109" s="149"/>
      <c r="D109" s="149"/>
      <c r="E109" s="149"/>
      <c r="F109" s="149"/>
      <c r="G109" s="150"/>
      <c r="H109" s="27"/>
      <c r="I109" s="28" t="s">
        <v>26</v>
      </c>
      <c r="J109" s="2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2.75" customHeight="1">
      <c r="A110" s="27" t="s">
        <v>2</v>
      </c>
      <c r="B110" s="172" t="s">
        <v>97</v>
      </c>
      <c r="C110" s="149"/>
      <c r="D110" s="149"/>
      <c r="E110" s="149"/>
      <c r="F110" s="149"/>
      <c r="G110" s="150"/>
      <c r="H110" s="29"/>
      <c r="I110" s="123"/>
      <c r="J110" s="2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2.75" customHeight="1">
      <c r="A111" s="27" t="s">
        <v>5</v>
      </c>
      <c r="B111" s="156" t="s">
        <v>187</v>
      </c>
      <c r="C111" s="149"/>
      <c r="D111" s="149"/>
      <c r="E111" s="149"/>
      <c r="F111" s="149"/>
      <c r="G111" s="150"/>
      <c r="H111" s="29"/>
      <c r="I111" s="122"/>
      <c r="J111" s="22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 spans="1:21" ht="12.75" customHeight="1">
      <c r="A112" s="130" t="s">
        <v>9</v>
      </c>
      <c r="B112" s="156" t="s">
        <v>188</v>
      </c>
      <c r="C112" s="149"/>
      <c r="D112" s="149"/>
      <c r="E112" s="149"/>
      <c r="F112" s="149"/>
      <c r="G112" s="150"/>
      <c r="H112" s="29"/>
      <c r="I112" s="30"/>
      <c r="J112" s="2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2.75" customHeight="1">
      <c r="A113" s="171" t="s">
        <v>99</v>
      </c>
      <c r="B113" s="149"/>
      <c r="C113" s="149"/>
      <c r="D113" s="149"/>
      <c r="E113" s="149"/>
      <c r="F113" s="149"/>
      <c r="G113" s="150"/>
      <c r="H113" s="43" t="s">
        <v>98</v>
      </c>
      <c r="I113" s="66">
        <f>SUM(I110:I112)</f>
        <v>0</v>
      </c>
      <c r="J113" s="2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2.75" customHeight="1">
      <c r="A114" s="176"/>
      <c r="B114" s="153"/>
      <c r="C114" s="153"/>
      <c r="D114" s="153"/>
      <c r="E114" s="153"/>
      <c r="F114" s="153"/>
      <c r="G114" s="153"/>
      <c r="H114" s="153"/>
      <c r="I114" s="153"/>
      <c r="J114" s="2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2.75" customHeight="1">
      <c r="A115" s="170" t="s">
        <v>100</v>
      </c>
      <c r="B115" s="149"/>
      <c r="C115" s="149"/>
      <c r="D115" s="149"/>
      <c r="E115" s="149"/>
      <c r="F115" s="149"/>
      <c r="G115" s="149"/>
      <c r="H115" s="149"/>
      <c r="I115" s="150"/>
      <c r="J115" s="2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2.75" customHeight="1">
      <c r="A116" s="27">
        <v>6</v>
      </c>
      <c r="B116" s="171" t="s">
        <v>101</v>
      </c>
      <c r="C116" s="149"/>
      <c r="D116" s="149"/>
      <c r="E116" s="149"/>
      <c r="F116" s="149"/>
      <c r="G116" s="150"/>
      <c r="H116" s="27" t="s">
        <v>25</v>
      </c>
      <c r="I116" s="28" t="s">
        <v>26</v>
      </c>
      <c r="J116" s="2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2.75" customHeight="1">
      <c r="A117" s="27" t="s">
        <v>2</v>
      </c>
      <c r="B117" s="148" t="s">
        <v>102</v>
      </c>
      <c r="C117" s="149"/>
      <c r="D117" s="149"/>
      <c r="E117" s="149"/>
      <c r="F117" s="149"/>
      <c r="G117" s="150"/>
      <c r="H117" s="89"/>
      <c r="I117" s="60">
        <f>H117*I142</f>
        <v>0</v>
      </c>
      <c r="J117" s="2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2.75" customHeight="1">
      <c r="A118" s="27" t="s">
        <v>5</v>
      </c>
      <c r="B118" s="148" t="s">
        <v>103</v>
      </c>
      <c r="C118" s="149"/>
      <c r="D118" s="149"/>
      <c r="E118" s="149"/>
      <c r="F118" s="149"/>
      <c r="G118" s="150"/>
      <c r="H118" s="89"/>
      <c r="I118" s="60">
        <f>H118*(I117+I142)</f>
        <v>0</v>
      </c>
      <c r="J118" s="2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2.75" customHeight="1">
      <c r="A119" s="27" t="s">
        <v>9</v>
      </c>
      <c r="B119" s="211" t="s">
        <v>104</v>
      </c>
      <c r="C119" s="149"/>
      <c r="D119" s="149"/>
      <c r="E119" s="149"/>
      <c r="F119" s="149"/>
      <c r="G119" s="150"/>
      <c r="H119" s="39"/>
      <c r="I119" s="60"/>
      <c r="J119" s="2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2.75" customHeight="1">
      <c r="A120" s="27" t="s">
        <v>105</v>
      </c>
      <c r="B120" s="148" t="s">
        <v>106</v>
      </c>
      <c r="C120" s="149"/>
      <c r="D120" s="149"/>
      <c r="E120" s="149"/>
      <c r="F120" s="149"/>
      <c r="G120" s="150"/>
      <c r="H120" s="39"/>
      <c r="I120" s="60">
        <f>H120*I131</f>
        <v>0</v>
      </c>
      <c r="J120" s="272"/>
      <c r="K120" s="273"/>
      <c r="L120" s="7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2.75" customHeight="1">
      <c r="A121" s="27" t="s">
        <v>107</v>
      </c>
      <c r="B121" s="148" t="s">
        <v>108</v>
      </c>
      <c r="C121" s="149"/>
      <c r="D121" s="149"/>
      <c r="E121" s="149"/>
      <c r="F121" s="149"/>
      <c r="G121" s="150"/>
      <c r="H121" s="39"/>
      <c r="I121" s="60">
        <f>H121*I131</f>
        <v>0</v>
      </c>
      <c r="J121" s="272"/>
      <c r="K121" s="273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2.75" customHeight="1">
      <c r="A122" s="27" t="s">
        <v>109</v>
      </c>
      <c r="B122" s="148" t="s">
        <v>110</v>
      </c>
      <c r="C122" s="149"/>
      <c r="D122" s="149"/>
      <c r="E122" s="149"/>
      <c r="F122" s="149"/>
      <c r="G122" s="150"/>
      <c r="H122" s="39"/>
      <c r="I122" s="60">
        <f>H122*I131</f>
        <v>0</v>
      </c>
      <c r="J122" s="272"/>
      <c r="K122" s="273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2.75" customHeight="1">
      <c r="A123" s="67" t="s">
        <v>158</v>
      </c>
      <c r="B123" s="213" t="s">
        <v>159</v>
      </c>
      <c r="C123" s="213"/>
      <c r="D123" s="213"/>
      <c r="E123" s="213"/>
      <c r="F123" s="213"/>
      <c r="G123" s="214"/>
      <c r="H123" s="39"/>
      <c r="I123" s="60">
        <f>H123*I131</f>
        <v>0</v>
      </c>
      <c r="J123" s="2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2.75" customHeight="1">
      <c r="A124" s="171" t="s">
        <v>111</v>
      </c>
      <c r="B124" s="149"/>
      <c r="C124" s="149"/>
      <c r="D124" s="149"/>
      <c r="E124" s="149"/>
      <c r="F124" s="149"/>
      <c r="G124" s="150"/>
      <c r="H124" s="43">
        <f>SUM(H117:H123)</f>
        <v>0</v>
      </c>
      <c r="I124" s="36">
        <f>SUM(I117:I123)</f>
        <v>0</v>
      </c>
      <c r="J124" s="2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2.75" customHeight="1">
      <c r="A125" s="24"/>
      <c r="B125" s="215"/>
      <c r="C125" s="181"/>
      <c r="D125" s="181"/>
      <c r="E125" s="181"/>
      <c r="F125" s="181"/>
      <c r="G125" s="181"/>
      <c r="H125" s="181"/>
      <c r="I125" s="181"/>
      <c r="J125" s="2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2.75" customHeight="1">
      <c r="A126" s="68" t="s">
        <v>112</v>
      </c>
      <c r="B126" s="216" t="s">
        <v>113</v>
      </c>
      <c r="C126" s="153"/>
      <c r="D126" s="153"/>
      <c r="E126" s="153"/>
      <c r="F126" s="153"/>
      <c r="G126" s="153"/>
      <c r="H126" s="69">
        <f>H120+H121+H122+H123</f>
        <v>0</v>
      </c>
      <c r="I126" s="70"/>
      <c r="J126" s="2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2.75" customHeight="1">
      <c r="A127" s="71"/>
      <c r="B127" s="202">
        <v>100</v>
      </c>
      <c r="C127" s="181"/>
      <c r="D127" s="181"/>
      <c r="E127" s="181"/>
      <c r="F127" s="181"/>
      <c r="G127" s="181"/>
      <c r="H127" s="72"/>
      <c r="I127" s="73"/>
      <c r="J127" s="2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2.75" customHeight="1">
      <c r="A128" s="74"/>
      <c r="B128" s="75"/>
      <c r="C128" s="75"/>
      <c r="D128" s="75"/>
      <c r="E128" s="75"/>
      <c r="F128" s="75"/>
      <c r="G128" s="75"/>
      <c r="H128" s="72"/>
      <c r="I128" s="73"/>
      <c r="J128" s="2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2.75" customHeight="1">
      <c r="A129" s="71" t="s">
        <v>114</v>
      </c>
      <c r="B129" s="202" t="s">
        <v>115</v>
      </c>
      <c r="C129" s="181"/>
      <c r="D129" s="181"/>
      <c r="E129" s="181"/>
      <c r="F129" s="181"/>
      <c r="G129" s="181"/>
      <c r="H129" s="72"/>
      <c r="I129" s="73">
        <f>I142+I117+I118</f>
        <v>0</v>
      </c>
      <c r="J129" s="2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2.75" customHeight="1">
      <c r="A130" s="71"/>
      <c r="B130" s="75"/>
      <c r="C130" s="75"/>
      <c r="D130" s="75"/>
      <c r="E130" s="75"/>
      <c r="F130" s="75"/>
      <c r="G130" s="75"/>
      <c r="H130" s="72"/>
      <c r="I130" s="73"/>
      <c r="J130" s="2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2.75" customHeight="1">
      <c r="A131" s="71" t="s">
        <v>116</v>
      </c>
      <c r="B131" s="202" t="s">
        <v>117</v>
      </c>
      <c r="C131" s="181"/>
      <c r="D131" s="181"/>
      <c r="E131" s="181"/>
      <c r="F131" s="181"/>
      <c r="G131" s="181"/>
      <c r="H131" s="72"/>
      <c r="I131" s="73">
        <f>(I129/(1-H126))</f>
        <v>0</v>
      </c>
      <c r="J131" s="2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2.75" customHeight="1">
      <c r="A132" s="71"/>
      <c r="B132" s="75"/>
      <c r="C132" s="75"/>
      <c r="D132" s="75"/>
      <c r="E132" s="75"/>
      <c r="F132" s="75"/>
      <c r="G132" s="75"/>
      <c r="H132" s="72"/>
      <c r="I132" s="73"/>
      <c r="J132" s="2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2.75" customHeight="1">
      <c r="A133" s="76"/>
      <c r="B133" s="212" t="s">
        <v>118</v>
      </c>
      <c r="C133" s="174"/>
      <c r="D133" s="174"/>
      <c r="E133" s="174"/>
      <c r="F133" s="174"/>
      <c r="G133" s="174"/>
      <c r="H133" s="77"/>
      <c r="I133" s="78">
        <f>I131-I129</f>
        <v>0</v>
      </c>
      <c r="J133" s="2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2.75" customHeight="1">
      <c r="A134" s="24"/>
      <c r="B134" s="24"/>
      <c r="C134" s="24"/>
      <c r="D134" s="24"/>
      <c r="E134" s="24"/>
      <c r="F134" s="24"/>
      <c r="G134" s="24"/>
      <c r="H134" s="24"/>
      <c r="I134" s="38"/>
      <c r="J134" s="2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2.75" customHeight="1">
      <c r="A135" s="203" t="s">
        <v>119</v>
      </c>
      <c r="B135" s="149"/>
      <c r="C135" s="149"/>
      <c r="D135" s="149"/>
      <c r="E135" s="149"/>
      <c r="F135" s="149"/>
      <c r="G135" s="149"/>
      <c r="H135" s="149"/>
      <c r="I135" s="150"/>
      <c r="J135" s="2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2.75" customHeight="1">
      <c r="A136" s="171" t="s">
        <v>120</v>
      </c>
      <c r="B136" s="149"/>
      <c r="C136" s="149"/>
      <c r="D136" s="149"/>
      <c r="E136" s="149"/>
      <c r="F136" s="149"/>
      <c r="G136" s="149"/>
      <c r="H136" s="150"/>
      <c r="I136" s="28" t="s">
        <v>26</v>
      </c>
      <c r="J136" s="2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2.75" customHeight="1">
      <c r="A137" s="26" t="s">
        <v>2</v>
      </c>
      <c r="B137" s="148" t="str">
        <f>A23</f>
        <v>MÓDULO 1 - COMPOSIÇÃO DA REMUNERAÇÃO</v>
      </c>
      <c r="C137" s="149"/>
      <c r="D137" s="149"/>
      <c r="E137" s="149"/>
      <c r="F137" s="149"/>
      <c r="G137" s="149"/>
      <c r="H137" s="150"/>
      <c r="I137" s="60">
        <f>I31</f>
        <v>0</v>
      </c>
      <c r="J137" s="2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2.75" customHeight="1">
      <c r="A138" s="26" t="s">
        <v>5</v>
      </c>
      <c r="B138" s="148" t="str">
        <f>A34</f>
        <v>MÓDULO 2 – ENCARGOS E BENEFÍCIOS ANUAIS, MENSAIS E DIÁRIOS</v>
      </c>
      <c r="C138" s="149"/>
      <c r="D138" s="149"/>
      <c r="E138" s="149"/>
      <c r="F138" s="149"/>
      <c r="G138" s="149"/>
      <c r="H138" s="150"/>
      <c r="I138" s="60">
        <f>I76</f>
        <v>0</v>
      </c>
      <c r="J138" s="2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2.75" customHeight="1">
      <c r="A139" s="26" t="s">
        <v>9</v>
      </c>
      <c r="B139" s="148" t="str">
        <f>A78</f>
        <v>MÓDULO 3 – PROVISÃO PARA RESCISÃO</v>
      </c>
      <c r="C139" s="149"/>
      <c r="D139" s="149"/>
      <c r="E139" s="149"/>
      <c r="F139" s="149"/>
      <c r="G139" s="149"/>
      <c r="H139" s="150"/>
      <c r="I139" s="60">
        <f>I86</f>
        <v>0</v>
      </c>
      <c r="J139" s="2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2.75" customHeight="1">
      <c r="A140" s="26" t="s">
        <v>10</v>
      </c>
      <c r="B140" s="148" t="str">
        <f>A88</f>
        <v>MÓDULO 4 – CUSTO DE REPOSIÇÃO DO PROFISSIONAL AUSENTE</v>
      </c>
      <c r="C140" s="149"/>
      <c r="D140" s="149"/>
      <c r="E140" s="149"/>
      <c r="F140" s="149"/>
      <c r="G140" s="149"/>
      <c r="H140" s="150"/>
      <c r="I140" s="60">
        <f>I106</f>
        <v>0</v>
      </c>
      <c r="J140" s="2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2.75" customHeight="1">
      <c r="A141" s="26" t="s">
        <v>31</v>
      </c>
      <c r="B141" s="148" t="str">
        <f>A108</f>
        <v>MÓDULO 5 – INSUMOS DIVERSOS</v>
      </c>
      <c r="C141" s="149"/>
      <c r="D141" s="149"/>
      <c r="E141" s="149"/>
      <c r="F141" s="149"/>
      <c r="G141" s="149"/>
      <c r="H141" s="150"/>
      <c r="I141" s="60">
        <f>I113</f>
        <v>0</v>
      </c>
      <c r="J141" s="2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2.75" customHeight="1">
      <c r="A142" s="27"/>
      <c r="B142" s="171" t="s">
        <v>121</v>
      </c>
      <c r="C142" s="149"/>
      <c r="D142" s="149"/>
      <c r="E142" s="149"/>
      <c r="F142" s="149"/>
      <c r="G142" s="149"/>
      <c r="H142" s="150"/>
      <c r="I142" s="36">
        <f>SUM(I137:I141)</f>
        <v>0</v>
      </c>
      <c r="J142" s="2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2.75" customHeight="1">
      <c r="A143" s="26" t="s">
        <v>33</v>
      </c>
      <c r="B143" s="148" t="str">
        <f>A115</f>
        <v>MÓDULO 6 – CUSTOS INDIRETOS, TRIBUTOS E LUCRO</v>
      </c>
      <c r="C143" s="149"/>
      <c r="D143" s="149"/>
      <c r="E143" s="149"/>
      <c r="F143" s="149"/>
      <c r="G143" s="149"/>
      <c r="H143" s="150"/>
      <c r="I143" s="60">
        <f>I124</f>
        <v>0</v>
      </c>
      <c r="J143" s="2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2.75" customHeight="1">
      <c r="A144" s="171" t="s">
        <v>122</v>
      </c>
      <c r="B144" s="149"/>
      <c r="C144" s="149"/>
      <c r="D144" s="149"/>
      <c r="E144" s="149"/>
      <c r="F144" s="149"/>
      <c r="G144" s="149"/>
      <c r="H144" s="150"/>
      <c r="I144" s="124">
        <f>SUM(I142:I143)</f>
        <v>0</v>
      </c>
      <c r="J144" s="2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2.75" hidden="1" customHeight="1">
      <c r="A145" s="22"/>
      <c r="B145" s="22"/>
      <c r="C145" s="22"/>
      <c r="D145" s="22"/>
      <c r="E145" s="22"/>
      <c r="F145" s="22"/>
      <c r="G145" s="22"/>
      <c r="H145" s="59"/>
      <c r="I145" s="79"/>
      <c r="J145" s="2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40.5" hidden="1" customHeight="1">
      <c r="A146" s="22"/>
      <c r="B146" s="22"/>
      <c r="C146" s="22"/>
      <c r="D146" s="80"/>
      <c r="E146" s="22"/>
      <c r="F146" s="80"/>
      <c r="G146" s="80"/>
      <c r="H146" s="24"/>
      <c r="I146" s="25"/>
      <c r="J146" s="2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2.75" hidden="1" customHeight="1">
      <c r="A147" s="22"/>
      <c r="B147" s="22"/>
      <c r="C147" s="22"/>
      <c r="D147" s="80"/>
      <c r="E147" s="22"/>
      <c r="F147" s="80"/>
      <c r="G147" s="80"/>
      <c r="H147" s="24"/>
      <c r="I147" s="25"/>
      <c r="J147" s="2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2.75" hidden="1" customHeight="1">
      <c r="A148" s="81" t="s">
        <v>123</v>
      </c>
      <c r="B148" s="81" t="e">
        <f>I144/I25</f>
        <v>#DIV/0!</v>
      </c>
      <c r="C148" s="22"/>
      <c r="D148" s="80"/>
      <c r="E148" s="22"/>
      <c r="F148" s="80"/>
      <c r="G148" s="80"/>
      <c r="H148" s="24"/>
      <c r="I148" s="25"/>
      <c r="J148" s="2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2.75" hidden="1" customHeight="1">
      <c r="A149" s="82"/>
      <c r="B149" s="81"/>
      <c r="C149" s="22"/>
      <c r="D149" s="80"/>
      <c r="E149" s="83"/>
      <c r="F149" s="80"/>
      <c r="G149" s="80"/>
      <c r="H149" s="24"/>
      <c r="I149" s="25"/>
      <c r="J149" s="2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2.75" hidden="1" customHeight="1">
      <c r="A150" s="81" t="s">
        <v>124</v>
      </c>
      <c r="B150" s="81"/>
      <c r="C150" s="84">
        <f>TRUNC((I144*E14),2)</f>
        <v>0</v>
      </c>
      <c r="D150" s="80"/>
      <c r="E150" s="80"/>
      <c r="F150" s="80"/>
      <c r="G150" s="80"/>
      <c r="H150" s="24"/>
      <c r="I150" s="25"/>
      <c r="J150" s="2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2.75" hidden="1" customHeight="1">
      <c r="A151" s="81"/>
      <c r="B151" s="81"/>
      <c r="C151" s="85"/>
      <c r="D151" s="80"/>
      <c r="E151" s="80"/>
      <c r="F151" s="80"/>
      <c r="G151" s="80"/>
      <c r="H151" s="24"/>
      <c r="I151" s="25"/>
      <c r="J151" s="2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2.75" hidden="1" customHeight="1">
      <c r="A152" s="81" t="s">
        <v>160</v>
      </c>
      <c r="B152" s="81"/>
      <c r="C152" s="84">
        <f>TRUNC((C150*12),2)</f>
        <v>0</v>
      </c>
      <c r="D152" s="80"/>
      <c r="E152" s="80"/>
      <c r="F152" s="80"/>
      <c r="G152" s="80"/>
      <c r="H152" s="24"/>
      <c r="I152" s="25"/>
      <c r="J152" s="2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2.75" hidden="1" customHeight="1">
      <c r="A153" s="86"/>
      <c r="B153" s="22"/>
      <c r="C153" s="22"/>
      <c r="D153" s="22"/>
      <c r="E153" s="22"/>
      <c r="F153" s="22"/>
      <c r="G153" s="22"/>
      <c r="H153" s="59"/>
      <c r="I153" s="22"/>
      <c r="J153" s="2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2.75" hidden="1" customHeight="1">
      <c r="A154" s="182" t="s">
        <v>161</v>
      </c>
      <c r="B154" s="182"/>
      <c r="C154" s="84">
        <f>TRUNC((C150*20),2)</f>
        <v>0</v>
      </c>
      <c r="D154" s="22"/>
      <c r="E154" s="22"/>
      <c r="F154" s="22"/>
      <c r="G154" s="22"/>
      <c r="H154" s="59"/>
      <c r="I154" s="22"/>
      <c r="J154" s="2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2.75" hidden="1" customHeight="1">
      <c r="A155" s="2" t="s">
        <v>125</v>
      </c>
      <c r="B155" s="200" t="s">
        <v>126</v>
      </c>
      <c r="C155" s="201"/>
      <c r="D155" s="201"/>
      <c r="E155" s="201"/>
      <c r="F155" s="201"/>
      <c r="G155" s="201"/>
      <c r="H155" s="4"/>
      <c r="I155" s="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2.75" hidden="1" customHeight="1">
      <c r="A156" s="204" t="s">
        <v>127</v>
      </c>
      <c r="B156" s="193"/>
      <c r="C156" s="193"/>
      <c r="D156" s="193"/>
      <c r="E156" s="193"/>
      <c r="F156" s="193"/>
      <c r="G156" s="193"/>
      <c r="H156" s="193"/>
      <c r="I156" s="196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2.75" hidden="1" customHeight="1">
      <c r="A157" s="11"/>
      <c r="B157" s="195" t="s">
        <v>128</v>
      </c>
      <c r="C157" s="193"/>
      <c r="D157" s="193"/>
      <c r="E157" s="193"/>
      <c r="F157" s="193"/>
      <c r="G157" s="193"/>
      <c r="H157" s="196"/>
      <c r="I157" s="9" t="s">
        <v>26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2.75" hidden="1" customHeight="1">
      <c r="A158" s="12" t="s">
        <v>2</v>
      </c>
      <c r="B158" s="197" t="s">
        <v>129</v>
      </c>
      <c r="C158" s="198"/>
      <c r="D158" s="198"/>
      <c r="E158" s="198"/>
      <c r="F158" s="198"/>
      <c r="G158" s="198"/>
      <c r="H158" s="199"/>
      <c r="I158" s="13">
        <f>I120</f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2.75" hidden="1" customHeight="1">
      <c r="A159" s="14" t="s">
        <v>5</v>
      </c>
      <c r="B159" s="208" t="s">
        <v>130</v>
      </c>
      <c r="C159" s="209"/>
      <c r="D159" s="209"/>
      <c r="E159" s="209"/>
      <c r="F159" s="209"/>
      <c r="G159" s="209"/>
      <c r="H159" s="210"/>
      <c r="I159" s="15" t="e">
        <f>#REF!</f>
        <v>#REF!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2.75" hidden="1" customHeight="1">
      <c r="A160" s="14" t="s">
        <v>9</v>
      </c>
      <c r="B160" s="205" t="s">
        <v>131</v>
      </c>
      <c r="C160" s="206"/>
      <c r="D160" s="206"/>
      <c r="E160" s="206"/>
      <c r="F160" s="206"/>
      <c r="G160" s="206"/>
      <c r="H160" s="207"/>
      <c r="I160" s="15">
        <f>I123</f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2.75" hidden="1" customHeight="1">
      <c r="A161" s="192" t="s">
        <v>42</v>
      </c>
      <c r="B161" s="193"/>
      <c r="C161" s="193"/>
      <c r="D161" s="193"/>
      <c r="E161" s="193"/>
      <c r="F161" s="193"/>
      <c r="G161" s="193"/>
      <c r="H161" s="194"/>
      <c r="I161" s="10" t="e">
        <f>SUM(I158:I160)</f>
        <v>#REF!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2.75" hidden="1" customHeight="1">
      <c r="A162" s="2" t="s">
        <v>132</v>
      </c>
      <c r="B162" s="1" t="s">
        <v>133</v>
      </c>
      <c r="D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2.75" hidden="1" customHeight="1">
      <c r="D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2.75" hidden="1" customHeight="1">
      <c r="D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33.75" customHeight="1">
      <c r="A165" s="5" t="s">
        <v>123</v>
      </c>
      <c r="B165" s="5" t="e">
        <f>I144/I25</f>
        <v>#DIV/0!</v>
      </c>
      <c r="D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32.25" customHeight="1">
      <c r="A166" s="8"/>
      <c r="B166" s="5"/>
      <c r="D166" s="1"/>
      <c r="E166" s="6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30.75" customHeight="1">
      <c r="A168" s="87"/>
      <c r="B168" s="87"/>
      <c r="C168" s="10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21" ht="33.75" customHeight="1">
      <c r="A169" s="275" t="s">
        <v>170</v>
      </c>
      <c r="B169" s="276"/>
      <c r="C169" s="97">
        <f>I144</f>
        <v>0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21" s="17" customFormat="1" ht="17.25" customHeight="1">
      <c r="A170" s="277"/>
      <c r="B170" s="278"/>
      <c r="C170" s="279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21" ht="30" customHeight="1">
      <c r="A171" s="190" t="s">
        <v>238</v>
      </c>
      <c r="B171" s="191"/>
      <c r="C171" s="16">
        <f>C169*12</f>
        <v>0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2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/>
    <row r="373" spans="1:21" ht="15.75" customHeight="1"/>
    <row r="374" spans="1:21" ht="15.75" customHeight="1"/>
    <row r="375" spans="1:21" ht="15.75" customHeight="1"/>
    <row r="376" spans="1:21" ht="15.75" customHeight="1"/>
    <row r="377" spans="1:21" ht="15.75" customHeight="1"/>
    <row r="378" spans="1:21" ht="15.75" customHeight="1"/>
    <row r="379" spans="1:21" ht="15.75" customHeight="1"/>
    <row r="380" spans="1:21" ht="15.75" customHeight="1"/>
    <row r="381" spans="1:21" ht="15.75" customHeight="1"/>
    <row r="382" spans="1:21" ht="15.75" customHeight="1"/>
    <row r="383" spans="1:21" ht="15.75" customHeight="1"/>
    <row r="384" spans="1:21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86">
    <mergeCell ref="J120:K122"/>
    <mergeCell ref="L93:O96"/>
    <mergeCell ref="A169:B169"/>
    <mergeCell ref="A170:C170"/>
    <mergeCell ref="M56:O56"/>
    <mergeCell ref="M54:O54"/>
    <mergeCell ref="M53:O53"/>
    <mergeCell ref="M52:O52"/>
    <mergeCell ref="B73:H73"/>
    <mergeCell ref="A72:H72"/>
    <mergeCell ref="B74:H74"/>
    <mergeCell ref="A113:G113"/>
    <mergeCell ref="B120:G120"/>
    <mergeCell ref="B121:G121"/>
    <mergeCell ref="B122:G122"/>
    <mergeCell ref="A115:I115"/>
    <mergeCell ref="A89:G89"/>
    <mergeCell ref="B90:G90"/>
    <mergeCell ref="B91:G91"/>
    <mergeCell ref="B94:G94"/>
    <mergeCell ref="B95:G95"/>
    <mergeCell ref="A96:G96"/>
    <mergeCell ref="B83:G83"/>
    <mergeCell ref="B85:G85"/>
    <mergeCell ref="L46:O46"/>
    <mergeCell ref="L45:O45"/>
    <mergeCell ref="L40:O40"/>
    <mergeCell ref="M38:O38"/>
    <mergeCell ref="M37:O37"/>
    <mergeCell ref="M36:O36"/>
    <mergeCell ref="L35:O35"/>
    <mergeCell ref="A44:I44"/>
    <mergeCell ref="A42:I42"/>
    <mergeCell ref="A43:I43"/>
    <mergeCell ref="B50:G50"/>
    <mergeCell ref="B39:G39"/>
    <mergeCell ref="A40:G40"/>
    <mergeCell ref="M48:O48"/>
    <mergeCell ref="M47:O47"/>
    <mergeCell ref="L58:O58"/>
    <mergeCell ref="L57:O57"/>
    <mergeCell ref="L59:O59"/>
    <mergeCell ref="L82:O82"/>
    <mergeCell ref="L83:O83"/>
    <mergeCell ref="M51:O51"/>
    <mergeCell ref="M50:O50"/>
    <mergeCell ref="M49:O49"/>
    <mergeCell ref="H17:I17"/>
    <mergeCell ref="B18:G18"/>
    <mergeCell ref="L34:O34"/>
    <mergeCell ref="A65:H65"/>
    <mergeCell ref="B52:G52"/>
    <mergeCell ref="B53:G53"/>
    <mergeCell ref="B54:G54"/>
    <mergeCell ref="A55:G55"/>
    <mergeCell ref="A56:I56"/>
    <mergeCell ref="A57:G57"/>
    <mergeCell ref="B58:G58"/>
    <mergeCell ref="B59:G59"/>
    <mergeCell ref="A41:I41"/>
    <mergeCell ref="B60:G60"/>
    <mergeCell ref="B64:G64"/>
    <mergeCell ref="B61:G61"/>
    <mergeCell ref="A45:G45"/>
    <mergeCell ref="B46:G46"/>
    <mergeCell ref="B48:G49"/>
    <mergeCell ref="B51:G51"/>
    <mergeCell ref="I48:I49"/>
    <mergeCell ref="B47:G47"/>
    <mergeCell ref="B63:G63"/>
    <mergeCell ref="B62:G62"/>
    <mergeCell ref="A71:I71"/>
    <mergeCell ref="A68:I68"/>
    <mergeCell ref="A67:I67"/>
    <mergeCell ref="B19:G19"/>
    <mergeCell ref="H19:I19"/>
    <mergeCell ref="H18:I18"/>
    <mergeCell ref="B28:G28"/>
    <mergeCell ref="B29:G29"/>
    <mergeCell ref="B21:G21"/>
    <mergeCell ref="H21:I21"/>
    <mergeCell ref="B37:G37"/>
    <mergeCell ref="B38:G38"/>
    <mergeCell ref="B26:G26"/>
    <mergeCell ref="B27:G27"/>
    <mergeCell ref="A35:G35"/>
    <mergeCell ref="A34:I34"/>
    <mergeCell ref="B20:G20"/>
    <mergeCell ref="H20:I20"/>
    <mergeCell ref="B30:G30"/>
    <mergeCell ref="A31:H31"/>
    <mergeCell ref="B36:G36"/>
    <mergeCell ref="A32:I32"/>
    <mergeCell ref="A22:I22"/>
    <mergeCell ref="A23:I23"/>
    <mergeCell ref="B160:H160"/>
    <mergeCell ref="B159:H159"/>
    <mergeCell ref="B116:G116"/>
    <mergeCell ref="B117:G117"/>
    <mergeCell ref="B119:G119"/>
    <mergeCell ref="B118:G118"/>
    <mergeCell ref="B133:G133"/>
    <mergeCell ref="B123:G123"/>
    <mergeCell ref="A124:G124"/>
    <mergeCell ref="B125:I125"/>
    <mergeCell ref="B127:G127"/>
    <mergeCell ref="B126:G126"/>
    <mergeCell ref="B137:H137"/>
    <mergeCell ref="B138:H138"/>
    <mergeCell ref="B139:H139"/>
    <mergeCell ref="B140:H140"/>
    <mergeCell ref="B141:H141"/>
    <mergeCell ref="A154:B154"/>
    <mergeCell ref="B142:H142"/>
    <mergeCell ref="A171:B171"/>
    <mergeCell ref="A161:H161"/>
    <mergeCell ref="B157:H157"/>
    <mergeCell ref="B158:H158"/>
    <mergeCell ref="B155:G155"/>
    <mergeCell ref="B79:G79"/>
    <mergeCell ref="A76:H76"/>
    <mergeCell ref="A78:I78"/>
    <mergeCell ref="B80:G80"/>
    <mergeCell ref="B81:G81"/>
    <mergeCell ref="B112:G112"/>
    <mergeCell ref="A114:I114"/>
    <mergeCell ref="B92:G92"/>
    <mergeCell ref="A87:I87"/>
    <mergeCell ref="A88:I88"/>
    <mergeCell ref="A86:G86"/>
    <mergeCell ref="B129:G129"/>
    <mergeCell ref="B131:G131"/>
    <mergeCell ref="A135:I135"/>
    <mergeCell ref="A136:H136"/>
    <mergeCell ref="B143:H143"/>
    <mergeCell ref="A144:H144"/>
    <mergeCell ref="B93:G93"/>
    <mergeCell ref="A156:I156"/>
    <mergeCell ref="A70:I70"/>
    <mergeCell ref="A3:I3"/>
    <mergeCell ref="A4:I4"/>
    <mergeCell ref="A1:I2"/>
    <mergeCell ref="B8:G8"/>
    <mergeCell ref="B9:G9"/>
    <mergeCell ref="B7:G7"/>
    <mergeCell ref="A6:I6"/>
    <mergeCell ref="H8:I8"/>
    <mergeCell ref="E13:I13"/>
    <mergeCell ref="H9:I9"/>
    <mergeCell ref="H10:I10"/>
    <mergeCell ref="H7:I7"/>
    <mergeCell ref="C13:D13"/>
    <mergeCell ref="B10:G10"/>
    <mergeCell ref="A12:I12"/>
    <mergeCell ref="A13:B13"/>
    <mergeCell ref="B24:G24"/>
    <mergeCell ref="B25:G25"/>
    <mergeCell ref="A14:B14"/>
    <mergeCell ref="C14:D14"/>
    <mergeCell ref="E14:I14"/>
    <mergeCell ref="A16:I16"/>
    <mergeCell ref="B17:G17"/>
    <mergeCell ref="L8:L9"/>
    <mergeCell ref="B75:H75"/>
    <mergeCell ref="B82:G82"/>
    <mergeCell ref="B84:G84"/>
    <mergeCell ref="A66:I66"/>
    <mergeCell ref="A69:I69"/>
    <mergeCell ref="B111:G111"/>
    <mergeCell ref="L75:O80"/>
    <mergeCell ref="L85:O85"/>
    <mergeCell ref="L86:O86"/>
    <mergeCell ref="A108:I108"/>
    <mergeCell ref="B109:G109"/>
    <mergeCell ref="B110:G110"/>
    <mergeCell ref="A102:I102"/>
    <mergeCell ref="B99:G99"/>
    <mergeCell ref="A100:G100"/>
    <mergeCell ref="A101:I101"/>
    <mergeCell ref="A97:I97"/>
    <mergeCell ref="A106:H106"/>
    <mergeCell ref="A107:I107"/>
    <mergeCell ref="B104:H104"/>
    <mergeCell ref="B105:H105"/>
    <mergeCell ref="A103:H103"/>
    <mergeCell ref="A98:G98"/>
  </mergeCells>
  <pageMargins left="0.39374999999999999" right="0.196527777777778" top="0.59027777777777801" bottom="0.39374999999999999" header="0" footer="0"/>
  <pageSetup paperSize="9" orientation="portrait" r:id="rId1"/>
  <rowBreaks count="1" manualBreakCount="1">
    <brk id="6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957"/>
  <sheetViews>
    <sheetView topLeftCell="B34" zoomScaleNormal="100" workbookViewId="0">
      <selection activeCell="F40" sqref="F40"/>
    </sheetView>
  </sheetViews>
  <sheetFormatPr defaultColWidth="14.42578125" defaultRowHeight="15" customHeight="1"/>
  <cols>
    <col min="1" max="1" width="9.7109375" customWidth="1"/>
    <col min="2" max="2" width="56.42578125" customWidth="1"/>
    <col min="3" max="3" width="15.140625" customWidth="1"/>
    <col min="4" max="4" width="12.7109375" customWidth="1"/>
    <col min="5" max="5" width="12.42578125" customWidth="1"/>
    <col min="6" max="6" width="17" customWidth="1"/>
    <col min="7" max="7" width="15.7109375" customWidth="1"/>
    <col min="8" max="8" width="15.5703125" customWidth="1"/>
    <col min="9" max="9" width="9.140625" customWidth="1"/>
    <col min="10" max="10" width="17.140625" customWidth="1"/>
    <col min="11" max="11" width="13.5703125" customWidth="1"/>
    <col min="12" max="22" width="8.7109375" customWidth="1"/>
  </cols>
  <sheetData>
    <row r="1" spans="1:7" ht="30" customHeight="1">
      <c r="A1" s="285" t="s">
        <v>221</v>
      </c>
      <c r="B1" s="286"/>
      <c r="C1" s="286"/>
      <c r="D1" s="286"/>
      <c r="E1" s="286"/>
      <c r="F1" s="287"/>
      <c r="G1" s="132"/>
    </row>
    <row r="2" spans="1:7" ht="41.25" customHeight="1">
      <c r="A2" s="139" t="s">
        <v>4</v>
      </c>
      <c r="B2" s="131" t="s">
        <v>7</v>
      </c>
      <c r="C2" s="131" t="s">
        <v>178</v>
      </c>
      <c r="D2" s="131" t="s">
        <v>182</v>
      </c>
      <c r="E2" s="131" t="s">
        <v>248</v>
      </c>
      <c r="F2" s="140" t="s">
        <v>183</v>
      </c>
      <c r="G2" s="132"/>
    </row>
    <row r="3" spans="1:7" ht="114.75">
      <c r="A3" s="141">
        <v>1</v>
      </c>
      <c r="B3" s="92" t="s">
        <v>190</v>
      </c>
      <c r="C3" s="136" t="s">
        <v>217</v>
      </c>
      <c r="D3" s="136">
        <v>1</v>
      </c>
      <c r="E3" s="126"/>
      <c r="F3" s="142"/>
      <c r="G3" s="132"/>
    </row>
    <row r="4" spans="1:7" s="18" customFormat="1" ht="25.5">
      <c r="A4" s="141">
        <v>2</v>
      </c>
      <c r="B4" s="92" t="s">
        <v>191</v>
      </c>
      <c r="C4" s="136" t="s">
        <v>178</v>
      </c>
      <c r="D4" s="136">
        <v>6</v>
      </c>
      <c r="E4" s="126"/>
      <c r="F4" s="142"/>
      <c r="G4" s="132"/>
    </row>
    <row r="5" spans="1:7" ht="51">
      <c r="A5" s="141">
        <v>3</v>
      </c>
      <c r="B5" s="92" t="s">
        <v>192</v>
      </c>
      <c r="C5" s="136" t="s">
        <v>178</v>
      </c>
      <c r="D5" s="136">
        <v>4</v>
      </c>
      <c r="E5" s="126"/>
      <c r="F5" s="142"/>
      <c r="G5" s="132"/>
    </row>
    <row r="6" spans="1:7" ht="12.75">
      <c r="A6" s="141">
        <v>4</v>
      </c>
      <c r="B6" s="93" t="s">
        <v>193</v>
      </c>
      <c r="C6" s="136" t="s">
        <v>178</v>
      </c>
      <c r="D6" s="136">
        <v>1</v>
      </c>
      <c r="E6" s="126"/>
      <c r="F6" s="142"/>
      <c r="G6" s="132"/>
    </row>
    <row r="7" spans="1:7" s="103" customFormat="1" ht="25.5">
      <c r="A7" s="141">
        <v>5</v>
      </c>
      <c r="B7" s="93" t="s">
        <v>194</v>
      </c>
      <c r="C7" s="136" t="s">
        <v>178</v>
      </c>
      <c r="D7" s="136">
        <v>1</v>
      </c>
      <c r="E7" s="126"/>
      <c r="F7" s="142"/>
      <c r="G7" s="115"/>
    </row>
    <row r="8" spans="1:7" ht="12.75">
      <c r="A8" s="141">
        <v>6</v>
      </c>
      <c r="B8" s="92" t="s">
        <v>195</v>
      </c>
      <c r="C8" s="136" t="s">
        <v>179</v>
      </c>
      <c r="D8" s="136">
        <v>1</v>
      </c>
      <c r="E8" s="126"/>
      <c r="F8" s="142"/>
      <c r="G8" s="132"/>
    </row>
    <row r="9" spans="1:7" ht="51">
      <c r="A9" s="141">
        <v>7</v>
      </c>
      <c r="B9" s="92" t="s">
        <v>196</v>
      </c>
      <c r="C9" s="136" t="s">
        <v>218</v>
      </c>
      <c r="D9" s="136">
        <v>1</v>
      </c>
      <c r="E9" s="126"/>
      <c r="F9" s="142"/>
      <c r="G9" s="132"/>
    </row>
    <row r="10" spans="1:7" s="103" customFormat="1" ht="12.75">
      <c r="A10" s="141">
        <v>8</v>
      </c>
      <c r="B10" s="93" t="s">
        <v>184</v>
      </c>
      <c r="C10" s="136" t="s">
        <v>178</v>
      </c>
      <c r="D10" s="136">
        <v>1</v>
      </c>
      <c r="E10" s="126"/>
      <c r="F10" s="142"/>
      <c r="G10" s="115"/>
    </row>
    <row r="11" spans="1:7" ht="25.5">
      <c r="A11" s="141">
        <v>9</v>
      </c>
      <c r="B11" s="92" t="s">
        <v>197</v>
      </c>
      <c r="C11" s="136" t="s">
        <v>178</v>
      </c>
      <c r="D11" s="136">
        <v>1</v>
      </c>
      <c r="E11" s="126"/>
      <c r="F11" s="142"/>
      <c r="G11" s="132"/>
    </row>
    <row r="12" spans="1:7" ht="38.25">
      <c r="A12" s="141">
        <v>10</v>
      </c>
      <c r="B12" s="92" t="s">
        <v>198</v>
      </c>
      <c r="C12" s="136" t="s">
        <v>180</v>
      </c>
      <c r="D12" s="136">
        <v>1</v>
      </c>
      <c r="E12" s="126"/>
      <c r="F12" s="142"/>
      <c r="G12" s="132"/>
    </row>
    <row r="13" spans="1:7" s="103" customFormat="1" ht="25.5">
      <c r="A13" s="141">
        <v>11</v>
      </c>
      <c r="B13" s="92" t="s">
        <v>199</v>
      </c>
      <c r="C13" s="136" t="s">
        <v>178</v>
      </c>
      <c r="D13" s="136">
        <v>2</v>
      </c>
      <c r="E13" s="126"/>
      <c r="F13" s="142"/>
      <c r="G13" s="115"/>
    </row>
    <row r="14" spans="1:7" ht="12.75">
      <c r="A14" s="141">
        <v>12</v>
      </c>
      <c r="B14" s="93" t="s">
        <v>200</v>
      </c>
      <c r="C14" s="136" t="s">
        <v>178</v>
      </c>
      <c r="D14" s="136">
        <v>4</v>
      </c>
      <c r="E14" s="126"/>
      <c r="F14" s="142"/>
      <c r="G14" s="132"/>
    </row>
    <row r="15" spans="1:7" ht="12.75">
      <c r="A15" s="141">
        <v>13</v>
      </c>
      <c r="B15" s="92" t="s">
        <v>201</v>
      </c>
      <c r="C15" s="136" t="s">
        <v>178</v>
      </c>
      <c r="D15" s="136">
        <v>2</v>
      </c>
      <c r="E15" s="126"/>
      <c r="F15" s="142"/>
      <c r="G15" s="132"/>
    </row>
    <row r="16" spans="1:7" ht="25.5">
      <c r="A16" s="141">
        <v>14</v>
      </c>
      <c r="B16" s="93" t="s">
        <v>202</v>
      </c>
      <c r="C16" s="136" t="s">
        <v>178</v>
      </c>
      <c r="D16" s="136">
        <v>2</v>
      </c>
      <c r="E16" s="126"/>
      <c r="F16" s="142"/>
      <c r="G16" s="132"/>
    </row>
    <row r="17" spans="1:7" ht="12.75">
      <c r="A17" s="141">
        <v>15</v>
      </c>
      <c r="B17" s="93" t="s">
        <v>203</v>
      </c>
      <c r="C17" s="136" t="s">
        <v>178</v>
      </c>
      <c r="D17" s="136">
        <v>1</v>
      </c>
      <c r="E17" s="126"/>
      <c r="F17" s="142"/>
      <c r="G17" s="132"/>
    </row>
    <row r="18" spans="1:7" s="94" customFormat="1" ht="12.75">
      <c r="A18" s="141">
        <v>16</v>
      </c>
      <c r="B18" s="92" t="s">
        <v>204</v>
      </c>
      <c r="C18" s="136" t="s">
        <v>178</v>
      </c>
      <c r="D18" s="136">
        <v>2</v>
      </c>
      <c r="E18" s="126"/>
      <c r="F18" s="142"/>
      <c r="G18" s="132"/>
    </row>
    <row r="19" spans="1:7" s="103" customFormat="1" ht="25.5">
      <c r="A19" s="141">
        <v>17</v>
      </c>
      <c r="B19" s="92" t="s">
        <v>205</v>
      </c>
      <c r="C19" s="90" t="s">
        <v>219</v>
      </c>
      <c r="D19" s="90">
        <v>1</v>
      </c>
      <c r="E19" s="126"/>
      <c r="F19" s="142"/>
      <c r="G19" s="115"/>
    </row>
    <row r="20" spans="1:7" ht="12.75">
      <c r="A20" s="141">
        <v>18</v>
      </c>
      <c r="B20" s="92" t="s">
        <v>206</v>
      </c>
      <c r="C20" s="90" t="s">
        <v>219</v>
      </c>
      <c r="D20" s="90">
        <v>1</v>
      </c>
      <c r="E20" s="126"/>
      <c r="F20" s="142"/>
      <c r="G20" s="132"/>
    </row>
    <row r="21" spans="1:7" ht="12.75">
      <c r="A21" s="141">
        <v>19</v>
      </c>
      <c r="B21" s="92" t="s">
        <v>207</v>
      </c>
      <c r="C21" s="136" t="s">
        <v>179</v>
      </c>
      <c r="D21" s="136">
        <v>4</v>
      </c>
      <c r="E21" s="114"/>
      <c r="F21" s="142"/>
      <c r="G21" s="132"/>
    </row>
    <row r="22" spans="1:7" ht="12.75">
      <c r="A22" s="141">
        <v>20</v>
      </c>
      <c r="B22" s="92" t="s">
        <v>208</v>
      </c>
      <c r="C22" s="136" t="s">
        <v>220</v>
      </c>
      <c r="D22" s="136">
        <v>2</v>
      </c>
      <c r="E22" s="114"/>
      <c r="F22" s="142"/>
      <c r="G22" s="132"/>
    </row>
    <row r="23" spans="1:7" ht="12.75">
      <c r="A23" s="141">
        <v>21</v>
      </c>
      <c r="B23" s="92" t="s">
        <v>209</v>
      </c>
      <c r="C23" s="136" t="s">
        <v>178</v>
      </c>
      <c r="D23" s="136">
        <v>1</v>
      </c>
      <c r="E23" s="114"/>
      <c r="F23" s="142"/>
      <c r="G23" s="132"/>
    </row>
    <row r="24" spans="1:7" ht="12.75">
      <c r="A24" s="141">
        <v>22</v>
      </c>
      <c r="B24" s="92" t="s">
        <v>210</v>
      </c>
      <c r="C24" s="136" t="s">
        <v>178</v>
      </c>
      <c r="D24" s="136">
        <v>1</v>
      </c>
      <c r="E24" s="126"/>
      <c r="F24" s="142"/>
      <c r="G24" s="132"/>
    </row>
    <row r="25" spans="1:7" ht="12.75">
      <c r="A25" s="141">
        <v>23</v>
      </c>
      <c r="B25" s="92" t="s">
        <v>211</v>
      </c>
      <c r="C25" s="136" t="s">
        <v>219</v>
      </c>
      <c r="D25" s="136">
        <v>1</v>
      </c>
      <c r="E25" s="126"/>
      <c r="F25" s="142"/>
      <c r="G25" s="132"/>
    </row>
    <row r="26" spans="1:7" s="103" customFormat="1" ht="38.25">
      <c r="A26" s="141">
        <v>24</v>
      </c>
      <c r="B26" s="92" t="s">
        <v>212</v>
      </c>
      <c r="C26" s="136" t="s">
        <v>219</v>
      </c>
      <c r="D26" s="136">
        <v>1</v>
      </c>
      <c r="E26" s="126"/>
      <c r="F26" s="142"/>
      <c r="G26" s="115"/>
    </row>
    <row r="27" spans="1:7" s="103" customFormat="1" ht="12.75">
      <c r="A27" s="141">
        <v>25</v>
      </c>
      <c r="B27" s="92" t="s">
        <v>213</v>
      </c>
      <c r="C27" s="136" t="s">
        <v>178</v>
      </c>
      <c r="D27" s="136">
        <v>1</v>
      </c>
      <c r="E27" s="126"/>
      <c r="F27" s="142"/>
      <c r="G27" s="115"/>
    </row>
    <row r="28" spans="1:7" s="103" customFormat="1" ht="25.5">
      <c r="A28" s="141">
        <v>26</v>
      </c>
      <c r="B28" s="92" t="s">
        <v>214</v>
      </c>
      <c r="C28" s="136" t="s">
        <v>178</v>
      </c>
      <c r="D28" s="136">
        <v>1</v>
      </c>
      <c r="E28" s="126"/>
      <c r="F28" s="142"/>
      <c r="G28" s="115"/>
    </row>
    <row r="29" spans="1:7" s="103" customFormat="1" ht="38.25">
      <c r="A29" s="141">
        <v>27</v>
      </c>
      <c r="B29" s="92" t="s">
        <v>215</v>
      </c>
      <c r="C29" s="136" t="s">
        <v>178</v>
      </c>
      <c r="D29" s="136">
        <v>3</v>
      </c>
      <c r="E29" s="126"/>
      <c r="F29" s="142"/>
      <c r="G29" s="115"/>
    </row>
    <row r="30" spans="1:7" s="103" customFormat="1" ht="25.5">
      <c r="A30" s="141">
        <v>28</v>
      </c>
      <c r="B30" s="92" t="s">
        <v>216</v>
      </c>
      <c r="C30" s="136" t="s">
        <v>178</v>
      </c>
      <c r="D30" s="136">
        <v>1</v>
      </c>
      <c r="E30" s="126"/>
      <c r="F30" s="142"/>
      <c r="G30" s="115"/>
    </row>
    <row r="31" spans="1:7" s="103" customFormat="1" ht="30" customHeight="1">
      <c r="A31" s="290" t="s">
        <v>245</v>
      </c>
      <c r="B31" s="288"/>
      <c r="C31" s="288"/>
      <c r="D31" s="288"/>
      <c r="E31" s="288"/>
      <c r="F31" s="291"/>
      <c r="G31" s="115"/>
    </row>
    <row r="32" spans="1:7" s="103" customFormat="1" ht="39.75" customHeight="1">
      <c r="A32" s="139" t="s">
        <v>4</v>
      </c>
      <c r="B32" s="131" t="s">
        <v>7</v>
      </c>
      <c r="C32" s="131" t="s">
        <v>178</v>
      </c>
      <c r="D32" s="131" t="s">
        <v>182</v>
      </c>
      <c r="E32" s="131" t="s">
        <v>248</v>
      </c>
      <c r="F32" s="140" t="s">
        <v>183</v>
      </c>
      <c r="G32" s="115"/>
    </row>
    <row r="33" spans="1:21" s="103" customFormat="1" ht="12.75">
      <c r="A33" s="141">
        <v>1</v>
      </c>
      <c r="B33" s="92" t="s">
        <v>227</v>
      </c>
      <c r="C33" s="90" t="s">
        <v>181</v>
      </c>
      <c r="D33" s="136">
        <v>5</v>
      </c>
      <c r="E33" s="126"/>
      <c r="F33" s="142"/>
      <c r="G33" s="115"/>
    </row>
    <row r="34" spans="1:21" s="103" customFormat="1" ht="17.25" customHeight="1">
      <c r="A34" s="141">
        <v>2</v>
      </c>
      <c r="B34" s="92" t="s">
        <v>228</v>
      </c>
      <c r="C34" s="90" t="s">
        <v>234</v>
      </c>
      <c r="D34" s="90">
        <v>6</v>
      </c>
      <c r="E34" s="126"/>
      <c r="F34" s="142"/>
      <c r="G34" s="115"/>
    </row>
    <row r="35" spans="1:21" s="103" customFormat="1" ht="15.75" customHeight="1">
      <c r="A35" s="141">
        <v>3</v>
      </c>
      <c r="B35" s="92" t="s">
        <v>229</v>
      </c>
      <c r="C35" s="90" t="s">
        <v>235</v>
      </c>
      <c r="D35" s="136">
        <v>12</v>
      </c>
      <c r="E35" s="126"/>
      <c r="F35" s="142"/>
      <c r="G35" s="115"/>
    </row>
    <row r="36" spans="1:21" s="103" customFormat="1" ht="12.75">
      <c r="A36" s="141">
        <v>4</v>
      </c>
      <c r="B36" s="92" t="s">
        <v>230</v>
      </c>
      <c r="C36" s="90" t="s">
        <v>236</v>
      </c>
      <c r="D36" s="90">
        <v>3</v>
      </c>
      <c r="E36" s="126"/>
      <c r="F36" s="142"/>
      <c r="G36" s="115"/>
    </row>
    <row r="37" spans="1:21" s="103" customFormat="1" ht="12.75">
      <c r="A37" s="141">
        <v>5</v>
      </c>
      <c r="B37" s="92" t="s">
        <v>231</v>
      </c>
      <c r="C37" s="136" t="s">
        <v>178</v>
      </c>
      <c r="D37" s="136">
        <v>2</v>
      </c>
      <c r="E37" s="126"/>
      <c r="F37" s="142"/>
      <c r="G37" s="115"/>
    </row>
    <row r="38" spans="1:21" s="103" customFormat="1" ht="12.75">
      <c r="A38" s="141">
        <v>6</v>
      </c>
      <c r="B38" s="92" t="s">
        <v>232</v>
      </c>
      <c r="C38" s="136" t="s">
        <v>178</v>
      </c>
      <c r="D38" s="136">
        <v>3</v>
      </c>
      <c r="E38" s="126"/>
      <c r="F38" s="142"/>
      <c r="G38" s="115"/>
    </row>
    <row r="39" spans="1:21" s="103" customFormat="1" ht="12.75">
      <c r="A39" s="141">
        <v>7</v>
      </c>
      <c r="B39" s="93" t="s">
        <v>233</v>
      </c>
      <c r="C39" s="136" t="s">
        <v>178</v>
      </c>
      <c r="D39" s="136">
        <v>2</v>
      </c>
      <c r="E39" s="126"/>
      <c r="F39" s="142"/>
      <c r="G39" s="115"/>
    </row>
    <row r="40" spans="1:21" s="104" customFormat="1" ht="12.75" customHeight="1" thickBot="1">
      <c r="A40" s="283" t="s">
        <v>237</v>
      </c>
      <c r="B40" s="284"/>
      <c r="C40" s="284"/>
      <c r="D40" s="284"/>
      <c r="E40" s="284"/>
      <c r="F40" s="143">
        <f>SUM(F3:F39)</f>
        <v>0</v>
      </c>
      <c r="G40" s="132"/>
      <c r="H40" s="120"/>
    </row>
    <row r="41" spans="1:21" s="104" customFormat="1" ht="29.25" customHeight="1">
      <c r="A41" s="105"/>
      <c r="B41" s="106"/>
      <c r="C41" s="107"/>
      <c r="D41" s="108"/>
      <c r="E41" s="107"/>
      <c r="F41" s="109"/>
      <c r="G41" s="110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</row>
    <row r="42" spans="1:21" s="104" customFormat="1" ht="12.75" customHeight="1">
      <c r="A42" s="288" t="s">
        <v>246</v>
      </c>
      <c r="B42" s="288"/>
      <c r="C42" s="288"/>
      <c r="D42" s="288"/>
      <c r="E42" s="288"/>
      <c r="F42" s="288"/>
      <c r="G42" s="288"/>
      <c r="J42" s="120"/>
    </row>
    <row r="43" spans="1:21" ht="25.5">
      <c r="A43" s="131" t="s">
        <v>4</v>
      </c>
      <c r="B43" s="131" t="s">
        <v>7</v>
      </c>
      <c r="C43" s="131" t="s">
        <v>8</v>
      </c>
      <c r="D43" s="131" t="s">
        <v>250</v>
      </c>
      <c r="E43" s="131" t="s">
        <v>249</v>
      </c>
      <c r="F43" s="131" t="s">
        <v>169</v>
      </c>
      <c r="G43" s="131" t="s">
        <v>124</v>
      </c>
      <c r="H43" s="120"/>
    </row>
    <row r="44" spans="1:21" s="88" customFormat="1" ht="12.75">
      <c r="A44" s="90">
        <v>1</v>
      </c>
      <c r="B44" s="92" t="s">
        <v>222</v>
      </c>
      <c r="C44" s="91" t="s">
        <v>178</v>
      </c>
      <c r="D44" s="137">
        <v>9</v>
      </c>
      <c r="E44" s="126"/>
      <c r="F44" s="112"/>
      <c r="G44" s="113">
        <f>F44/12</f>
        <v>0</v>
      </c>
    </row>
    <row r="45" spans="1:21" ht="12.75">
      <c r="A45" s="90">
        <v>2</v>
      </c>
      <c r="B45" s="92" t="s">
        <v>223</v>
      </c>
      <c r="C45" s="133" t="s">
        <v>178</v>
      </c>
      <c r="D45" s="138">
        <v>7</v>
      </c>
      <c r="E45" s="126"/>
      <c r="F45" s="112"/>
      <c r="G45" s="113">
        <f>F45/12</f>
        <v>0</v>
      </c>
    </row>
    <row r="46" spans="1:21" s="88" customFormat="1" ht="12.75">
      <c r="A46" s="90">
        <v>3</v>
      </c>
      <c r="B46" s="92" t="s">
        <v>224</v>
      </c>
      <c r="C46" s="91" t="s">
        <v>178</v>
      </c>
      <c r="D46" s="137">
        <v>1</v>
      </c>
      <c r="E46" s="126"/>
      <c r="F46" s="112"/>
      <c r="G46" s="113">
        <f>F46/12</f>
        <v>0</v>
      </c>
    </row>
    <row r="47" spans="1:21" ht="12.75">
      <c r="A47" s="90">
        <v>4</v>
      </c>
      <c r="B47" s="92" t="s">
        <v>225</v>
      </c>
      <c r="C47" s="133" t="s">
        <v>178</v>
      </c>
      <c r="D47" s="137">
        <v>3</v>
      </c>
      <c r="E47" s="126"/>
      <c r="F47" s="112"/>
      <c r="G47" s="113">
        <f>F47/12</f>
        <v>0</v>
      </c>
    </row>
    <row r="48" spans="1:21" s="88" customFormat="1" ht="12.75">
      <c r="A48" s="90">
        <v>5</v>
      </c>
      <c r="B48" s="93" t="s">
        <v>226</v>
      </c>
      <c r="C48" s="133" t="s">
        <v>178</v>
      </c>
      <c r="D48" s="137">
        <v>2</v>
      </c>
      <c r="E48" s="126"/>
      <c r="F48" s="112"/>
      <c r="G48" s="113">
        <f>F48/12</f>
        <v>0</v>
      </c>
    </row>
    <row r="49" spans="1:22" ht="12.75" customHeight="1">
      <c r="A49" s="289" t="s">
        <v>247</v>
      </c>
      <c r="B49" s="289"/>
      <c r="C49" s="289"/>
      <c r="D49" s="289"/>
      <c r="E49" s="289"/>
      <c r="F49" s="289"/>
      <c r="G49" s="134">
        <f>SUM(G44:G48)</f>
        <v>0</v>
      </c>
      <c r="H49" s="125"/>
      <c r="I49" s="125"/>
      <c r="J49" s="120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ht="12.75" customHeight="1" thickBot="1">
      <c r="A50" s="3"/>
      <c r="B50" s="3"/>
      <c r="C50" s="3"/>
      <c r="D50" s="3"/>
      <c r="E50" s="3"/>
      <c r="F50" s="3"/>
      <c r="G50" s="3"/>
      <c r="H50" s="3"/>
    </row>
    <row r="51" spans="1:22" ht="12.75" customHeight="1" thickBot="1">
      <c r="A51" s="281" t="s">
        <v>186</v>
      </c>
      <c r="B51" s="282"/>
      <c r="C51" s="144">
        <f>F40+G49</f>
        <v>0</v>
      </c>
      <c r="D51" s="3"/>
      <c r="E51" s="3"/>
      <c r="F51" s="3"/>
      <c r="G51" s="3"/>
      <c r="H51" s="3"/>
    </row>
    <row r="52" spans="1:22" ht="12.75" customHeight="1">
      <c r="A52" s="135"/>
      <c r="B52" s="135"/>
      <c r="C52" s="135"/>
      <c r="D52" s="135"/>
      <c r="E52" s="135"/>
      <c r="F52" s="135"/>
      <c r="G52" s="135"/>
      <c r="H52" s="3"/>
    </row>
    <row r="53" spans="1:22" ht="12.75" customHeight="1">
      <c r="A53" s="135"/>
      <c r="B53" s="135"/>
      <c r="C53" s="135"/>
      <c r="D53" s="135"/>
      <c r="E53" s="135"/>
      <c r="F53" s="135"/>
      <c r="G53" s="135"/>
      <c r="H53" s="3"/>
    </row>
    <row r="54" spans="1:22" ht="12.75" customHeight="1">
      <c r="A54" s="135"/>
      <c r="B54" s="135"/>
      <c r="C54" s="135"/>
      <c r="D54" s="135"/>
      <c r="E54" s="135"/>
      <c r="F54" s="135"/>
      <c r="G54" s="135"/>
      <c r="H54" s="3"/>
    </row>
    <row r="55" spans="1:22" ht="12.75" customHeight="1">
      <c r="A55" s="3"/>
      <c r="B55" s="3"/>
      <c r="C55" s="3"/>
      <c r="D55" s="3"/>
      <c r="E55" s="3"/>
      <c r="F55" s="3"/>
      <c r="G55" s="3"/>
      <c r="H55" s="3"/>
    </row>
    <row r="56" spans="1:22" ht="12.75" customHeight="1">
      <c r="A56" s="3"/>
      <c r="B56" s="3"/>
      <c r="C56" s="3"/>
      <c r="D56" s="3"/>
      <c r="E56" s="3"/>
      <c r="F56" s="3"/>
      <c r="G56" s="3"/>
      <c r="H56" s="3"/>
    </row>
    <row r="57" spans="1:22" ht="12.75" customHeight="1">
      <c r="A57" s="3"/>
      <c r="B57" s="3"/>
      <c r="C57" s="3"/>
      <c r="D57" s="3"/>
      <c r="E57" s="3"/>
      <c r="F57" s="3"/>
      <c r="G57" s="3"/>
      <c r="H57" s="3"/>
    </row>
    <row r="58" spans="1:22" ht="12.75" customHeight="1">
      <c r="A58" s="3"/>
      <c r="B58" s="3"/>
      <c r="C58" s="3"/>
      <c r="D58" s="3"/>
      <c r="E58" s="3"/>
      <c r="F58" s="3"/>
      <c r="G58" s="3"/>
      <c r="H58" s="3"/>
    </row>
    <row r="59" spans="1:22" ht="12.75" customHeight="1">
      <c r="A59" s="3"/>
      <c r="B59" s="3"/>
      <c r="C59" s="3"/>
      <c r="D59" s="3"/>
      <c r="E59" s="3"/>
      <c r="F59" s="3"/>
      <c r="G59" s="3"/>
      <c r="H59" s="3"/>
    </row>
    <row r="60" spans="1:22" ht="12.75" customHeight="1">
      <c r="A60" s="3"/>
      <c r="B60" s="3"/>
      <c r="C60" s="3"/>
      <c r="D60" s="3"/>
      <c r="E60" s="3"/>
      <c r="F60" s="3"/>
      <c r="G60" s="3"/>
      <c r="H60" s="3"/>
    </row>
    <row r="61" spans="1:22" ht="12.75" customHeight="1">
      <c r="A61" s="3"/>
      <c r="B61" s="3"/>
      <c r="C61" s="3"/>
      <c r="D61" s="3"/>
      <c r="E61" s="3"/>
      <c r="F61" s="3"/>
      <c r="G61" s="3"/>
      <c r="H61" s="3"/>
    </row>
    <row r="62" spans="1:22" ht="12.75" customHeight="1">
      <c r="A62" s="3"/>
      <c r="B62" s="3"/>
      <c r="C62" s="3"/>
      <c r="D62" s="3"/>
      <c r="E62" s="3"/>
      <c r="F62" s="3"/>
      <c r="G62" s="3"/>
      <c r="H62" s="3"/>
    </row>
    <row r="63" spans="1:22" ht="12.75" customHeight="1">
      <c r="A63" s="3"/>
      <c r="B63" s="3"/>
      <c r="C63" s="3"/>
      <c r="D63" s="3"/>
      <c r="E63" s="3"/>
      <c r="F63" s="3"/>
      <c r="G63" s="3"/>
      <c r="H63" s="3"/>
    </row>
    <row r="64" spans="1:22" ht="12.75" customHeight="1">
      <c r="A64" s="3"/>
      <c r="B64" s="3"/>
      <c r="C64" s="3"/>
      <c r="D64" s="3"/>
      <c r="E64" s="3"/>
      <c r="F64" s="3"/>
      <c r="G64" s="3"/>
      <c r="H64" s="3"/>
    </row>
    <row r="65" spans="1:8" ht="12.75" customHeight="1">
      <c r="A65" s="3"/>
      <c r="B65" s="3"/>
      <c r="C65" s="3"/>
      <c r="D65" s="3"/>
      <c r="E65" s="3"/>
      <c r="F65" s="3"/>
      <c r="G65" s="3"/>
      <c r="H65" s="3"/>
    </row>
    <row r="66" spans="1:8" ht="12.75" customHeight="1">
      <c r="A66" s="3"/>
      <c r="B66" s="3"/>
      <c r="C66" s="3"/>
      <c r="D66" s="3"/>
      <c r="E66" s="3"/>
      <c r="F66" s="3"/>
      <c r="G66" s="3"/>
      <c r="H66" s="3"/>
    </row>
    <row r="67" spans="1:8" ht="12.75" customHeight="1">
      <c r="A67" s="3"/>
      <c r="B67" s="3"/>
      <c r="C67" s="3"/>
      <c r="D67" s="3"/>
      <c r="E67" s="3"/>
      <c r="F67" s="3"/>
      <c r="G67" s="3"/>
      <c r="H67" s="3"/>
    </row>
    <row r="68" spans="1:8" ht="12.75" customHeight="1">
      <c r="A68" s="3"/>
      <c r="B68" s="3"/>
      <c r="C68" s="3"/>
      <c r="D68" s="3"/>
      <c r="E68" s="3"/>
      <c r="F68" s="3"/>
      <c r="G68" s="3"/>
      <c r="H68" s="3"/>
    </row>
    <row r="69" spans="1:8" ht="12.75" customHeight="1">
      <c r="A69" s="3"/>
      <c r="B69" s="3"/>
      <c r="C69" s="3"/>
      <c r="D69" s="3"/>
      <c r="E69" s="3"/>
      <c r="F69" s="3"/>
      <c r="G69" s="3"/>
      <c r="H69" s="3"/>
    </row>
    <row r="70" spans="1:8" ht="12.75" customHeight="1">
      <c r="A70" s="3"/>
      <c r="B70" s="3"/>
      <c r="C70" s="3"/>
      <c r="D70" s="3"/>
      <c r="E70" s="3"/>
      <c r="F70" s="3"/>
      <c r="G70" s="3"/>
      <c r="H70" s="3"/>
    </row>
    <row r="71" spans="1:8" ht="12.75" customHeight="1">
      <c r="A71" s="3"/>
      <c r="B71" s="3"/>
      <c r="C71" s="3"/>
      <c r="D71" s="3"/>
      <c r="E71" s="3"/>
      <c r="F71" s="3"/>
      <c r="G71" s="3"/>
      <c r="H71" s="3"/>
    </row>
    <row r="72" spans="1:8" ht="12.75" customHeight="1">
      <c r="A72" s="3"/>
      <c r="B72" s="3"/>
      <c r="C72" s="3"/>
      <c r="D72" s="3"/>
      <c r="E72" s="3"/>
      <c r="F72" s="3"/>
      <c r="G72" s="3"/>
      <c r="H72" s="3"/>
    </row>
    <row r="73" spans="1:8" ht="12.75" customHeight="1">
      <c r="A73" s="3"/>
      <c r="B73" s="3"/>
      <c r="C73" s="3"/>
      <c r="D73" s="3"/>
      <c r="E73" s="3"/>
      <c r="F73" s="3"/>
      <c r="G73" s="3"/>
      <c r="H73" s="3"/>
    </row>
    <row r="74" spans="1:8" ht="12.75" customHeight="1">
      <c r="A74" s="3"/>
      <c r="B74" s="3"/>
      <c r="C74" s="3"/>
      <c r="D74" s="3"/>
      <c r="E74" s="3"/>
      <c r="F74" s="3"/>
      <c r="G74" s="3"/>
      <c r="H74" s="3"/>
    </row>
    <row r="75" spans="1:8" ht="12.75" customHeight="1">
      <c r="A75" s="3"/>
      <c r="B75" s="3"/>
      <c r="C75" s="3"/>
      <c r="D75" s="3"/>
      <c r="E75" s="3"/>
      <c r="F75" s="3"/>
      <c r="G75" s="3"/>
      <c r="H75" s="3"/>
    </row>
    <row r="76" spans="1:8" ht="12.75" customHeight="1">
      <c r="A76" s="3"/>
      <c r="B76" s="3"/>
      <c r="C76" s="3"/>
      <c r="D76" s="3"/>
      <c r="E76" s="3"/>
      <c r="F76" s="3"/>
      <c r="G76" s="3"/>
      <c r="H76" s="3"/>
    </row>
    <row r="77" spans="1:8" ht="12.75" customHeight="1">
      <c r="A77" s="3"/>
      <c r="B77" s="3"/>
      <c r="C77" s="3"/>
      <c r="D77" s="3"/>
      <c r="E77" s="3"/>
      <c r="F77" s="3"/>
      <c r="G77" s="3"/>
      <c r="H77" s="3"/>
    </row>
    <row r="78" spans="1:8" ht="12.75" customHeight="1">
      <c r="A78" s="3"/>
      <c r="B78" s="3"/>
      <c r="C78" s="3"/>
      <c r="D78" s="3"/>
      <c r="E78" s="3"/>
      <c r="F78" s="3"/>
      <c r="G78" s="3"/>
      <c r="H78" s="3"/>
    </row>
    <row r="79" spans="1:8" ht="12.75" customHeight="1">
      <c r="A79" s="3"/>
      <c r="B79" s="3"/>
      <c r="C79" s="3"/>
      <c r="D79" s="3"/>
      <c r="E79" s="3"/>
      <c r="F79" s="3"/>
      <c r="G79" s="3"/>
      <c r="H79" s="3"/>
    </row>
    <row r="80" spans="1:8" ht="12.75" customHeight="1">
      <c r="A80" s="3"/>
      <c r="B80" s="3"/>
      <c r="C80" s="3"/>
      <c r="D80" s="3"/>
      <c r="E80" s="3"/>
      <c r="F80" s="3"/>
      <c r="G80" s="3"/>
      <c r="H80" s="3"/>
    </row>
    <row r="81" spans="1:8" ht="12.75" customHeight="1">
      <c r="A81" s="3"/>
      <c r="B81" s="3"/>
      <c r="C81" s="3"/>
      <c r="D81" s="3"/>
      <c r="E81" s="3"/>
      <c r="F81" s="3"/>
      <c r="G81" s="3"/>
      <c r="H81" s="3"/>
    </row>
    <row r="82" spans="1:8" ht="12.75" customHeight="1">
      <c r="A82" s="3"/>
      <c r="B82" s="3"/>
      <c r="C82" s="3"/>
      <c r="D82" s="3"/>
      <c r="E82" s="3"/>
      <c r="F82" s="3"/>
      <c r="G82" s="3"/>
      <c r="H82" s="3"/>
    </row>
    <row r="83" spans="1:8" ht="12.75" customHeight="1">
      <c r="A83" s="3"/>
      <c r="B83" s="3"/>
      <c r="C83" s="3"/>
      <c r="D83" s="3"/>
      <c r="E83" s="3"/>
      <c r="F83" s="3"/>
      <c r="G83" s="3"/>
      <c r="H83" s="3"/>
    </row>
    <row r="84" spans="1:8" ht="12.75" customHeight="1">
      <c r="A84" s="3"/>
      <c r="B84" s="3"/>
      <c r="C84" s="3"/>
      <c r="D84" s="3"/>
      <c r="E84" s="3"/>
      <c r="F84" s="3"/>
      <c r="G84" s="3"/>
      <c r="H84" s="3"/>
    </row>
    <row r="85" spans="1:8" ht="12.75" customHeight="1">
      <c r="A85" s="3"/>
      <c r="B85" s="3"/>
      <c r="C85" s="3"/>
      <c r="D85" s="3"/>
      <c r="E85" s="3"/>
      <c r="F85" s="3"/>
      <c r="G85" s="3"/>
      <c r="H85" s="3"/>
    </row>
    <row r="86" spans="1:8" ht="12.75" customHeight="1">
      <c r="A86" s="3"/>
      <c r="B86" s="3"/>
      <c r="C86" s="3"/>
      <c r="D86" s="3"/>
      <c r="E86" s="3"/>
      <c r="F86" s="3"/>
      <c r="G86" s="3"/>
      <c r="H86" s="3"/>
    </row>
    <row r="87" spans="1:8" ht="12.75" customHeight="1">
      <c r="A87" s="3"/>
      <c r="B87" s="3"/>
      <c r="C87" s="3"/>
      <c r="D87" s="3"/>
      <c r="E87" s="3"/>
      <c r="F87" s="3"/>
      <c r="G87" s="3"/>
      <c r="H87" s="3"/>
    </row>
    <row r="88" spans="1:8" ht="12.75" customHeight="1">
      <c r="A88" s="3"/>
      <c r="B88" s="3"/>
      <c r="C88" s="3"/>
      <c r="D88" s="3"/>
      <c r="E88" s="3"/>
      <c r="F88" s="3"/>
      <c r="G88" s="3"/>
      <c r="H88" s="3"/>
    </row>
    <row r="89" spans="1:8" ht="12.75" customHeight="1">
      <c r="A89" s="3"/>
      <c r="B89" s="3"/>
      <c r="C89" s="3"/>
      <c r="D89" s="3"/>
      <c r="E89" s="3"/>
      <c r="F89" s="3"/>
      <c r="G89" s="3"/>
      <c r="H89" s="3"/>
    </row>
    <row r="90" spans="1:8" ht="12.75" customHeight="1">
      <c r="A90" s="3"/>
      <c r="B90" s="3"/>
      <c r="C90" s="3"/>
      <c r="D90" s="3"/>
      <c r="E90" s="3"/>
      <c r="F90" s="3"/>
      <c r="G90" s="3"/>
      <c r="H90" s="3"/>
    </row>
    <row r="91" spans="1:8" ht="12.75" customHeight="1">
      <c r="A91" s="3"/>
      <c r="B91" s="3"/>
      <c r="C91" s="3"/>
      <c r="D91" s="3"/>
      <c r="E91" s="3"/>
      <c r="F91" s="3"/>
      <c r="G91" s="3"/>
      <c r="H91" s="3"/>
    </row>
    <row r="92" spans="1:8" ht="12.75" customHeight="1">
      <c r="A92" s="3"/>
      <c r="B92" s="3"/>
      <c r="C92" s="3"/>
      <c r="D92" s="3"/>
      <c r="E92" s="3"/>
      <c r="F92" s="3"/>
      <c r="G92" s="3"/>
      <c r="H92" s="3"/>
    </row>
    <row r="93" spans="1:8" ht="12.75" customHeight="1">
      <c r="A93" s="3"/>
      <c r="B93" s="3"/>
      <c r="C93" s="3"/>
      <c r="D93" s="3"/>
      <c r="E93" s="3"/>
      <c r="F93" s="3"/>
      <c r="G93" s="3"/>
      <c r="H93" s="3"/>
    </row>
    <row r="94" spans="1:8" ht="12.75" customHeight="1">
      <c r="A94" s="3"/>
      <c r="B94" s="3"/>
      <c r="C94" s="3"/>
      <c r="D94" s="3"/>
      <c r="E94" s="3"/>
      <c r="F94" s="3"/>
      <c r="G94" s="3"/>
      <c r="H94" s="3"/>
    </row>
    <row r="95" spans="1:8" ht="12.75" customHeight="1">
      <c r="A95" s="3"/>
      <c r="B95" s="3"/>
      <c r="C95" s="3"/>
      <c r="D95" s="3"/>
      <c r="E95" s="3"/>
      <c r="F95" s="3"/>
      <c r="G95" s="3"/>
      <c r="H95" s="3"/>
    </row>
    <row r="96" spans="1:8" ht="12.75" customHeight="1">
      <c r="A96" s="3"/>
      <c r="B96" s="3"/>
      <c r="C96" s="3"/>
      <c r="D96" s="3"/>
      <c r="E96" s="3"/>
      <c r="F96" s="3"/>
      <c r="G96" s="3"/>
      <c r="H96" s="3"/>
    </row>
    <row r="97" spans="1:8" ht="12.75" customHeight="1">
      <c r="A97" s="3"/>
      <c r="B97" s="3"/>
      <c r="C97" s="3"/>
      <c r="D97" s="3"/>
      <c r="E97" s="3"/>
      <c r="F97" s="3"/>
      <c r="G97" s="3"/>
      <c r="H97" s="3"/>
    </row>
    <row r="98" spans="1:8" ht="12.75" customHeight="1">
      <c r="A98" s="3"/>
      <c r="B98" s="3"/>
      <c r="C98" s="3"/>
      <c r="D98" s="3"/>
      <c r="E98" s="3"/>
      <c r="F98" s="3"/>
      <c r="G98" s="3"/>
      <c r="H98" s="3"/>
    </row>
    <row r="99" spans="1:8" ht="12.75" customHeight="1">
      <c r="A99" s="3"/>
      <c r="B99" s="3"/>
      <c r="C99" s="3"/>
      <c r="D99" s="3"/>
      <c r="E99" s="3"/>
      <c r="F99" s="3"/>
      <c r="G99" s="3"/>
      <c r="H99" s="3"/>
    </row>
    <row r="100" spans="1:8" ht="12.75" customHeight="1">
      <c r="A100" s="3"/>
      <c r="B100" s="3"/>
      <c r="C100" s="3"/>
      <c r="D100" s="3"/>
      <c r="E100" s="3"/>
      <c r="F100" s="3"/>
      <c r="G100" s="3"/>
      <c r="H100" s="3"/>
    </row>
    <row r="101" spans="1:8" ht="12.75" customHeight="1">
      <c r="A101" s="3"/>
      <c r="B101" s="3"/>
      <c r="C101" s="3"/>
      <c r="D101" s="3"/>
      <c r="E101" s="3"/>
      <c r="F101" s="3"/>
      <c r="G101" s="3"/>
      <c r="H101" s="3"/>
    </row>
    <row r="102" spans="1:8" ht="12.75" customHeight="1">
      <c r="A102" s="3"/>
      <c r="B102" s="3"/>
      <c r="C102" s="3"/>
      <c r="D102" s="3"/>
      <c r="E102" s="3"/>
      <c r="F102" s="3"/>
      <c r="G102" s="3"/>
      <c r="H102" s="3"/>
    </row>
    <row r="103" spans="1:8" ht="12.75" customHeight="1">
      <c r="A103" s="3"/>
      <c r="B103" s="3"/>
      <c r="C103" s="3"/>
      <c r="D103" s="3"/>
      <c r="E103" s="3"/>
      <c r="F103" s="3"/>
      <c r="G103" s="3"/>
      <c r="H103" s="3"/>
    </row>
    <row r="104" spans="1:8" ht="12.75" customHeight="1">
      <c r="A104" s="3"/>
      <c r="B104" s="3"/>
      <c r="C104" s="3"/>
      <c r="D104" s="3"/>
      <c r="E104" s="3"/>
      <c r="F104" s="3"/>
      <c r="G104" s="3"/>
      <c r="H104" s="3"/>
    </row>
    <row r="105" spans="1:8" ht="12.75" customHeight="1">
      <c r="A105" s="3"/>
      <c r="B105" s="3"/>
      <c r="C105" s="3"/>
      <c r="D105" s="3"/>
      <c r="E105" s="3"/>
      <c r="F105" s="3"/>
      <c r="G105" s="3"/>
      <c r="H105" s="3"/>
    </row>
    <row r="106" spans="1:8" ht="12.75" customHeight="1">
      <c r="A106" s="3"/>
      <c r="B106" s="3"/>
      <c r="C106" s="3"/>
      <c r="D106" s="3"/>
      <c r="E106" s="3"/>
      <c r="F106" s="3"/>
      <c r="G106" s="3"/>
      <c r="H106" s="3"/>
    </row>
    <row r="107" spans="1:8" ht="12.75" customHeight="1">
      <c r="A107" s="3"/>
      <c r="B107" s="3"/>
      <c r="C107" s="3"/>
      <c r="D107" s="3"/>
      <c r="E107" s="3"/>
      <c r="F107" s="3"/>
      <c r="G107" s="3"/>
      <c r="H107" s="3"/>
    </row>
    <row r="108" spans="1:8" ht="12.75" customHeight="1">
      <c r="A108" s="3"/>
      <c r="B108" s="3"/>
      <c r="C108" s="3"/>
      <c r="D108" s="3"/>
      <c r="E108" s="3"/>
      <c r="F108" s="3"/>
      <c r="G108" s="3"/>
      <c r="H108" s="3"/>
    </row>
    <row r="109" spans="1:8" ht="12.75" customHeight="1">
      <c r="A109" s="3"/>
      <c r="B109" s="3"/>
      <c r="C109" s="3"/>
      <c r="D109" s="3"/>
      <c r="E109" s="3"/>
      <c r="F109" s="3"/>
      <c r="G109" s="3"/>
      <c r="H109" s="3"/>
    </row>
    <row r="110" spans="1:8" ht="12.75" customHeight="1">
      <c r="A110" s="3"/>
      <c r="B110" s="3"/>
      <c r="C110" s="3"/>
      <c r="D110" s="3"/>
      <c r="E110" s="3"/>
      <c r="F110" s="3"/>
      <c r="G110" s="3"/>
      <c r="H110" s="3"/>
    </row>
    <row r="111" spans="1:8" ht="12.75" customHeight="1">
      <c r="A111" s="3"/>
      <c r="B111" s="3"/>
      <c r="C111" s="3"/>
      <c r="D111" s="3"/>
      <c r="E111" s="3"/>
      <c r="F111" s="3"/>
      <c r="G111" s="3"/>
      <c r="H111" s="3"/>
    </row>
    <row r="112" spans="1:8" ht="12.75" customHeight="1">
      <c r="A112" s="3"/>
      <c r="B112" s="3"/>
      <c r="C112" s="3"/>
      <c r="D112" s="3"/>
      <c r="E112" s="3"/>
      <c r="F112" s="3"/>
      <c r="G112" s="3"/>
      <c r="H112" s="3"/>
    </row>
    <row r="113" spans="1:8" ht="12.75" customHeight="1">
      <c r="A113" s="3"/>
      <c r="B113" s="3"/>
      <c r="C113" s="3"/>
      <c r="D113" s="3"/>
      <c r="E113" s="3"/>
      <c r="F113" s="3"/>
      <c r="G113" s="3"/>
      <c r="H113" s="3"/>
    </row>
    <row r="114" spans="1:8" ht="12.75" customHeight="1">
      <c r="A114" s="3"/>
      <c r="B114" s="3"/>
      <c r="C114" s="3"/>
      <c r="D114" s="3"/>
      <c r="E114" s="3"/>
      <c r="F114" s="3"/>
      <c r="G114" s="3"/>
      <c r="H114" s="3"/>
    </row>
    <row r="115" spans="1:8" ht="12.75" customHeight="1">
      <c r="A115" s="3"/>
      <c r="B115" s="3"/>
      <c r="C115" s="3"/>
      <c r="D115" s="3"/>
      <c r="E115" s="3"/>
      <c r="F115" s="3"/>
      <c r="G115" s="3"/>
      <c r="H115" s="3"/>
    </row>
    <row r="116" spans="1:8" ht="12.75" customHeight="1">
      <c r="A116" s="3"/>
      <c r="B116" s="3"/>
      <c r="C116" s="3"/>
      <c r="D116" s="3"/>
      <c r="E116" s="3"/>
      <c r="F116" s="3"/>
      <c r="G116" s="3"/>
      <c r="H116" s="3"/>
    </row>
    <row r="117" spans="1:8" ht="12.75" customHeight="1">
      <c r="A117" s="3"/>
      <c r="B117" s="3"/>
      <c r="C117" s="3"/>
      <c r="D117" s="3"/>
      <c r="E117" s="3"/>
      <c r="F117" s="3"/>
      <c r="G117" s="3"/>
      <c r="H117" s="3"/>
    </row>
    <row r="118" spans="1:8" ht="12.75" customHeight="1">
      <c r="A118" s="3"/>
      <c r="B118" s="3"/>
      <c r="C118" s="3"/>
      <c r="D118" s="3"/>
      <c r="E118" s="3"/>
      <c r="F118" s="3"/>
      <c r="G118" s="3"/>
      <c r="H118" s="3"/>
    </row>
    <row r="119" spans="1:8" ht="12.75" customHeight="1">
      <c r="A119" s="3"/>
      <c r="B119" s="3"/>
      <c r="C119" s="3"/>
      <c r="D119" s="3"/>
      <c r="E119" s="3"/>
      <c r="F119" s="3"/>
      <c r="G119" s="3"/>
      <c r="H119" s="3"/>
    </row>
    <row r="120" spans="1:8" ht="12.75" customHeight="1">
      <c r="A120" s="3"/>
      <c r="B120" s="3"/>
      <c r="C120" s="3"/>
      <c r="D120" s="3"/>
      <c r="E120" s="3"/>
      <c r="F120" s="3"/>
      <c r="G120" s="3"/>
      <c r="H120" s="3"/>
    </row>
    <row r="121" spans="1:8" ht="12.75" customHeight="1">
      <c r="A121" s="3"/>
      <c r="B121" s="3"/>
      <c r="C121" s="3"/>
      <c r="D121" s="3"/>
      <c r="E121" s="3"/>
      <c r="F121" s="3"/>
      <c r="G121" s="3"/>
      <c r="H121" s="3"/>
    </row>
    <row r="122" spans="1:8" ht="12.75" customHeight="1">
      <c r="A122" s="3"/>
      <c r="B122" s="3"/>
      <c r="C122" s="3"/>
      <c r="D122" s="3"/>
      <c r="E122" s="3"/>
      <c r="F122" s="3"/>
      <c r="G122" s="3"/>
      <c r="H122" s="3"/>
    </row>
    <row r="123" spans="1:8" ht="12.75" customHeight="1">
      <c r="A123" s="3"/>
      <c r="B123" s="3"/>
      <c r="C123" s="3"/>
      <c r="D123" s="3"/>
      <c r="E123" s="3"/>
      <c r="F123" s="3"/>
      <c r="G123" s="3"/>
      <c r="H123" s="3"/>
    </row>
    <row r="124" spans="1:8" ht="12.75" customHeight="1">
      <c r="A124" s="3"/>
      <c r="B124" s="3"/>
      <c r="C124" s="3"/>
      <c r="D124" s="3"/>
      <c r="E124" s="3"/>
      <c r="F124" s="3"/>
      <c r="G124" s="3"/>
      <c r="H124" s="3"/>
    </row>
    <row r="125" spans="1:8" ht="12.75" customHeight="1">
      <c r="A125" s="3"/>
      <c r="B125" s="3"/>
      <c r="C125" s="3"/>
      <c r="D125" s="3"/>
      <c r="E125" s="3"/>
      <c r="F125" s="3"/>
      <c r="G125" s="3"/>
      <c r="H125" s="3"/>
    </row>
    <row r="126" spans="1:8" ht="12.75" customHeight="1">
      <c r="A126" s="3"/>
      <c r="B126" s="3"/>
      <c r="C126" s="3"/>
      <c r="D126" s="3"/>
      <c r="E126" s="3"/>
      <c r="F126" s="3"/>
      <c r="G126" s="3"/>
      <c r="H126" s="3"/>
    </row>
    <row r="127" spans="1:8" ht="12.75" customHeight="1">
      <c r="A127" s="3"/>
      <c r="B127" s="3"/>
      <c r="C127" s="3"/>
      <c r="D127" s="3"/>
      <c r="E127" s="3"/>
      <c r="F127" s="3"/>
      <c r="G127" s="3"/>
      <c r="H127" s="3"/>
    </row>
    <row r="128" spans="1:8" ht="12.75" customHeight="1">
      <c r="A128" s="3"/>
      <c r="B128" s="3"/>
      <c r="C128" s="3"/>
      <c r="D128" s="3"/>
      <c r="E128" s="3"/>
      <c r="F128" s="3"/>
      <c r="G128" s="3"/>
      <c r="H128" s="3"/>
    </row>
    <row r="129" spans="1:8" ht="12.75" customHeight="1">
      <c r="A129" s="3"/>
      <c r="B129" s="3"/>
      <c r="C129" s="3"/>
      <c r="D129" s="3"/>
      <c r="E129" s="3"/>
      <c r="F129" s="3"/>
      <c r="G129" s="3"/>
      <c r="H129" s="3"/>
    </row>
    <row r="130" spans="1:8" ht="12.75" customHeight="1">
      <c r="A130" s="3"/>
      <c r="B130" s="3"/>
      <c r="C130" s="3"/>
      <c r="D130" s="3"/>
      <c r="E130" s="3"/>
      <c r="F130" s="3"/>
      <c r="G130" s="3"/>
      <c r="H130" s="3"/>
    </row>
    <row r="131" spans="1:8" ht="12.75" customHeight="1">
      <c r="A131" s="3"/>
      <c r="B131" s="3"/>
      <c r="C131" s="3"/>
      <c r="D131" s="3"/>
      <c r="E131" s="3"/>
      <c r="F131" s="3"/>
      <c r="G131" s="3"/>
      <c r="H131" s="3"/>
    </row>
    <row r="132" spans="1:8" ht="12.75" customHeight="1">
      <c r="A132" s="3"/>
      <c r="B132" s="3"/>
      <c r="C132" s="3"/>
      <c r="D132" s="3"/>
      <c r="E132" s="3"/>
      <c r="F132" s="3"/>
      <c r="G132" s="3"/>
      <c r="H132" s="3"/>
    </row>
    <row r="133" spans="1:8" ht="12.75" customHeight="1">
      <c r="A133" s="3"/>
      <c r="B133" s="3"/>
      <c r="C133" s="3"/>
      <c r="D133" s="3"/>
      <c r="E133" s="3"/>
      <c r="F133" s="3"/>
      <c r="G133" s="3"/>
      <c r="H133" s="3"/>
    </row>
    <row r="134" spans="1:8" ht="12.75" customHeight="1">
      <c r="A134" s="3"/>
      <c r="B134" s="3"/>
      <c r="C134" s="3"/>
      <c r="D134" s="3"/>
      <c r="E134" s="3"/>
      <c r="F134" s="3"/>
      <c r="G134" s="3"/>
      <c r="H134" s="3"/>
    </row>
    <row r="135" spans="1:8" ht="12.75" customHeight="1">
      <c r="A135" s="3"/>
      <c r="B135" s="3"/>
      <c r="C135" s="3"/>
      <c r="D135" s="3"/>
      <c r="E135" s="3"/>
      <c r="F135" s="3"/>
      <c r="G135" s="3"/>
      <c r="H135" s="3"/>
    </row>
    <row r="136" spans="1:8" ht="12.75" customHeight="1">
      <c r="A136" s="3"/>
      <c r="B136" s="3"/>
      <c r="C136" s="3"/>
      <c r="D136" s="3"/>
      <c r="E136" s="3"/>
      <c r="F136" s="3"/>
      <c r="G136" s="3"/>
      <c r="H136" s="3"/>
    </row>
    <row r="137" spans="1:8" ht="12.75" customHeight="1">
      <c r="A137" s="3"/>
      <c r="B137" s="3"/>
      <c r="C137" s="3"/>
      <c r="D137" s="3"/>
      <c r="E137" s="3"/>
      <c r="F137" s="3"/>
      <c r="G137" s="3"/>
      <c r="H137" s="3"/>
    </row>
    <row r="138" spans="1:8" ht="12.75" customHeight="1">
      <c r="A138" s="3"/>
      <c r="B138" s="3"/>
      <c r="C138" s="3"/>
      <c r="D138" s="3"/>
      <c r="E138" s="3"/>
      <c r="F138" s="3"/>
      <c r="G138" s="3"/>
      <c r="H138" s="3"/>
    </row>
    <row r="139" spans="1:8" ht="12.75" customHeight="1">
      <c r="A139" s="3"/>
      <c r="B139" s="3"/>
      <c r="C139" s="3"/>
      <c r="D139" s="3"/>
      <c r="E139" s="3"/>
      <c r="F139" s="3"/>
      <c r="G139" s="3"/>
      <c r="H139" s="3"/>
    </row>
    <row r="140" spans="1:8" ht="12.75" customHeight="1">
      <c r="A140" s="3"/>
      <c r="B140" s="3"/>
      <c r="C140" s="3"/>
      <c r="D140" s="3"/>
      <c r="E140" s="3"/>
      <c r="F140" s="3"/>
      <c r="G140" s="3"/>
      <c r="H140" s="3"/>
    </row>
    <row r="141" spans="1:8" ht="12.75" customHeight="1">
      <c r="A141" s="3"/>
      <c r="B141" s="3"/>
      <c r="C141" s="3"/>
      <c r="D141" s="3"/>
      <c r="E141" s="3"/>
      <c r="F141" s="3"/>
      <c r="G141" s="3"/>
      <c r="H141" s="3"/>
    </row>
    <row r="142" spans="1:8" ht="12.75" customHeight="1">
      <c r="A142" s="3"/>
      <c r="B142" s="3"/>
      <c r="C142" s="3"/>
      <c r="D142" s="3"/>
      <c r="E142" s="3"/>
      <c r="F142" s="3"/>
      <c r="G142" s="3"/>
      <c r="H142" s="3"/>
    </row>
    <row r="143" spans="1:8" ht="12.75" customHeight="1">
      <c r="A143" s="3"/>
      <c r="B143" s="3"/>
      <c r="C143" s="3"/>
      <c r="D143" s="3"/>
      <c r="E143" s="3"/>
      <c r="F143" s="3"/>
      <c r="G143" s="3"/>
      <c r="H143" s="3"/>
    </row>
    <row r="144" spans="1:8" ht="12.75" customHeight="1">
      <c r="A144" s="3"/>
      <c r="B144" s="3"/>
      <c r="C144" s="3"/>
      <c r="D144" s="3"/>
      <c r="E144" s="3"/>
      <c r="F144" s="3"/>
      <c r="G144" s="3"/>
      <c r="H144" s="3"/>
    </row>
    <row r="145" spans="1:8" ht="12.75" customHeight="1">
      <c r="A145" s="3"/>
      <c r="B145" s="3"/>
      <c r="C145" s="3"/>
      <c r="D145" s="3"/>
      <c r="E145" s="3"/>
      <c r="F145" s="3"/>
      <c r="G145" s="3"/>
      <c r="H145" s="3"/>
    </row>
    <row r="146" spans="1:8" ht="12.75" customHeight="1">
      <c r="A146" s="3"/>
      <c r="B146" s="3"/>
      <c r="C146" s="3"/>
      <c r="D146" s="3"/>
      <c r="E146" s="3"/>
      <c r="F146" s="3"/>
      <c r="G146" s="3"/>
      <c r="H146" s="3"/>
    </row>
    <row r="147" spans="1:8" ht="12.75" customHeight="1">
      <c r="A147" s="3"/>
      <c r="B147" s="3"/>
      <c r="C147" s="3"/>
      <c r="D147" s="3"/>
      <c r="E147" s="3"/>
      <c r="F147" s="3"/>
      <c r="G147" s="3"/>
      <c r="H147" s="3"/>
    </row>
    <row r="148" spans="1:8" ht="12.75" customHeight="1">
      <c r="A148" s="3"/>
      <c r="B148" s="3"/>
      <c r="C148" s="3"/>
      <c r="D148" s="3"/>
      <c r="E148" s="3"/>
      <c r="F148" s="3"/>
      <c r="G148" s="3"/>
      <c r="H148" s="3"/>
    </row>
    <row r="149" spans="1:8" ht="12.75" customHeight="1">
      <c r="A149" s="3"/>
      <c r="B149" s="3"/>
      <c r="C149" s="3"/>
      <c r="D149" s="3"/>
      <c r="E149" s="3"/>
      <c r="F149" s="3"/>
      <c r="G149" s="3"/>
      <c r="H149" s="3"/>
    </row>
    <row r="150" spans="1:8" ht="12.75" customHeight="1">
      <c r="A150" s="3"/>
      <c r="B150" s="3"/>
      <c r="C150" s="3"/>
      <c r="D150" s="3"/>
      <c r="E150" s="3"/>
      <c r="F150" s="3"/>
      <c r="G150" s="3"/>
      <c r="H150" s="3"/>
    </row>
    <row r="151" spans="1:8" ht="12.75" customHeight="1">
      <c r="A151" s="3"/>
      <c r="B151" s="3"/>
      <c r="C151" s="3"/>
      <c r="D151" s="3"/>
      <c r="E151" s="3"/>
      <c r="F151" s="3"/>
      <c r="G151" s="3"/>
      <c r="H151" s="3"/>
    </row>
    <row r="152" spans="1:8" ht="12.75" customHeight="1">
      <c r="A152" s="3"/>
      <c r="B152" s="3"/>
      <c r="C152" s="3"/>
      <c r="D152" s="3"/>
      <c r="E152" s="3"/>
      <c r="F152" s="3"/>
      <c r="G152" s="3"/>
      <c r="H152" s="3"/>
    </row>
    <row r="153" spans="1:8" ht="12.75" customHeight="1">
      <c r="A153" s="3"/>
      <c r="B153" s="3"/>
      <c r="C153" s="3"/>
      <c r="D153" s="3"/>
      <c r="E153" s="3"/>
      <c r="F153" s="3"/>
      <c r="G153" s="3"/>
      <c r="H153" s="3"/>
    </row>
    <row r="154" spans="1:8" ht="12.75" customHeight="1">
      <c r="A154" s="3"/>
      <c r="B154" s="3"/>
      <c r="C154" s="3"/>
      <c r="D154" s="3"/>
      <c r="E154" s="3"/>
      <c r="F154" s="3"/>
      <c r="G154" s="3"/>
      <c r="H154" s="3"/>
    </row>
    <row r="155" spans="1:8" ht="12.75" customHeight="1">
      <c r="A155" s="3"/>
      <c r="B155" s="3"/>
      <c r="C155" s="3"/>
      <c r="D155" s="3"/>
      <c r="E155" s="3"/>
      <c r="F155" s="3"/>
      <c r="G155" s="3"/>
      <c r="H155" s="3"/>
    </row>
    <row r="156" spans="1:8" ht="12.75" customHeight="1">
      <c r="A156" s="3"/>
      <c r="B156" s="3"/>
      <c r="C156" s="3"/>
      <c r="D156" s="3"/>
      <c r="E156" s="3"/>
      <c r="F156" s="3"/>
      <c r="G156" s="3"/>
      <c r="H156" s="3"/>
    </row>
    <row r="157" spans="1:8" ht="12.75" customHeight="1">
      <c r="A157" s="3"/>
      <c r="B157" s="3"/>
      <c r="C157" s="3"/>
      <c r="D157" s="3"/>
      <c r="E157" s="3"/>
      <c r="F157" s="3"/>
      <c r="G157" s="3"/>
      <c r="H157" s="3"/>
    </row>
    <row r="158" spans="1:8" ht="12.75" customHeight="1">
      <c r="A158" s="3"/>
      <c r="B158" s="3"/>
      <c r="C158" s="3"/>
      <c r="D158" s="3"/>
      <c r="E158" s="3"/>
      <c r="F158" s="3"/>
      <c r="G158" s="3"/>
      <c r="H158" s="3"/>
    </row>
    <row r="159" spans="1:8" ht="12.75" customHeight="1">
      <c r="A159" s="3"/>
      <c r="B159" s="3"/>
      <c r="C159" s="3"/>
      <c r="D159" s="3"/>
      <c r="E159" s="3"/>
      <c r="F159" s="3"/>
      <c r="G159" s="3"/>
      <c r="H159" s="3"/>
    </row>
    <row r="160" spans="1:8" ht="12.75" customHeight="1">
      <c r="A160" s="3"/>
      <c r="B160" s="3"/>
      <c r="C160" s="3"/>
      <c r="D160" s="3"/>
      <c r="E160" s="3"/>
      <c r="F160" s="3"/>
      <c r="G160" s="3"/>
      <c r="H160" s="3"/>
    </row>
    <row r="161" spans="1:8" ht="12.75" customHeight="1">
      <c r="A161" s="3"/>
      <c r="B161" s="3"/>
      <c r="C161" s="3"/>
      <c r="D161" s="3"/>
      <c r="E161" s="3"/>
      <c r="F161" s="3"/>
      <c r="G161" s="3"/>
      <c r="H161" s="3"/>
    </row>
    <row r="162" spans="1:8" ht="12.75" customHeight="1">
      <c r="A162" s="3"/>
      <c r="B162" s="3"/>
      <c r="C162" s="3"/>
      <c r="D162" s="3"/>
      <c r="E162" s="3"/>
      <c r="F162" s="3"/>
      <c r="G162" s="3"/>
      <c r="H162" s="3"/>
    </row>
    <row r="163" spans="1:8" ht="12.75" customHeight="1">
      <c r="A163" s="3"/>
      <c r="B163" s="3"/>
      <c r="C163" s="3"/>
      <c r="D163" s="3"/>
      <c r="E163" s="3"/>
      <c r="F163" s="3"/>
      <c r="G163" s="3"/>
      <c r="H163" s="3"/>
    </row>
    <row r="164" spans="1:8" ht="12.75" customHeight="1">
      <c r="A164" s="3"/>
      <c r="B164" s="3"/>
      <c r="C164" s="3"/>
      <c r="D164" s="3"/>
      <c r="E164" s="3"/>
      <c r="F164" s="3"/>
      <c r="G164" s="3"/>
      <c r="H164" s="3"/>
    </row>
    <row r="165" spans="1:8" ht="12.75" customHeight="1">
      <c r="A165" s="3"/>
      <c r="B165" s="3"/>
      <c r="C165" s="3"/>
      <c r="D165" s="3"/>
      <c r="E165" s="3"/>
      <c r="F165" s="3"/>
      <c r="G165" s="3"/>
      <c r="H165" s="3"/>
    </row>
    <row r="166" spans="1:8" ht="12.75" customHeight="1">
      <c r="A166" s="3"/>
      <c r="B166" s="3"/>
      <c r="C166" s="3"/>
      <c r="D166" s="3"/>
      <c r="E166" s="3"/>
      <c r="F166" s="3"/>
      <c r="G166" s="3"/>
      <c r="H166" s="3"/>
    </row>
    <row r="167" spans="1:8" ht="12.75" customHeight="1">
      <c r="A167" s="3"/>
      <c r="B167" s="3"/>
      <c r="C167" s="3"/>
      <c r="D167" s="3"/>
      <c r="E167" s="3"/>
      <c r="F167" s="3"/>
      <c r="G167" s="3"/>
      <c r="H167" s="3"/>
    </row>
    <row r="168" spans="1:8" ht="12.75" customHeight="1">
      <c r="A168" s="3"/>
      <c r="B168" s="3"/>
      <c r="C168" s="3"/>
      <c r="D168" s="3"/>
      <c r="E168" s="3"/>
      <c r="F168" s="3"/>
      <c r="G168" s="3"/>
      <c r="H168" s="3"/>
    </row>
    <row r="169" spans="1:8" ht="12.75" customHeight="1">
      <c r="A169" s="3"/>
      <c r="B169" s="3"/>
      <c r="C169" s="3"/>
      <c r="D169" s="3"/>
      <c r="E169" s="3"/>
      <c r="F169" s="3"/>
      <c r="G169" s="3"/>
      <c r="H169" s="3"/>
    </row>
    <row r="170" spans="1:8" ht="12.75" customHeight="1">
      <c r="A170" s="3"/>
      <c r="B170" s="3"/>
      <c r="C170" s="3"/>
      <c r="D170" s="3"/>
      <c r="E170" s="3"/>
      <c r="F170" s="3"/>
      <c r="G170" s="3"/>
      <c r="H170" s="3"/>
    </row>
    <row r="171" spans="1:8" ht="12.75" customHeight="1">
      <c r="A171" s="3"/>
      <c r="B171" s="3"/>
      <c r="C171" s="3"/>
      <c r="D171" s="3"/>
      <c r="E171" s="3"/>
      <c r="F171" s="3"/>
      <c r="G171" s="3"/>
      <c r="H171" s="3"/>
    </row>
    <row r="172" spans="1:8" ht="12.75" customHeight="1">
      <c r="A172" s="3"/>
      <c r="B172" s="3"/>
      <c r="C172" s="3"/>
      <c r="D172" s="3"/>
      <c r="E172" s="3"/>
      <c r="F172" s="3"/>
      <c r="G172" s="3"/>
      <c r="H172" s="3"/>
    </row>
    <row r="173" spans="1:8" ht="12.75" customHeight="1">
      <c r="A173" s="3"/>
      <c r="B173" s="3"/>
      <c r="C173" s="3"/>
      <c r="D173" s="3"/>
      <c r="E173" s="3"/>
      <c r="F173" s="3"/>
      <c r="G173" s="3"/>
      <c r="H173" s="3"/>
    </row>
    <row r="174" spans="1:8" ht="12.75" customHeight="1">
      <c r="A174" s="3"/>
      <c r="B174" s="3"/>
      <c r="C174" s="3"/>
      <c r="D174" s="3"/>
      <c r="E174" s="3"/>
      <c r="F174" s="3"/>
      <c r="G174" s="3"/>
      <c r="H174" s="3"/>
    </row>
    <row r="175" spans="1:8" ht="12.75" customHeight="1">
      <c r="A175" s="3"/>
      <c r="B175" s="3"/>
      <c r="C175" s="3"/>
      <c r="D175" s="3"/>
      <c r="E175" s="3"/>
      <c r="F175" s="3"/>
      <c r="G175" s="3"/>
      <c r="H175" s="3"/>
    </row>
    <row r="176" spans="1:8" ht="12.75" customHeight="1">
      <c r="A176" s="3"/>
      <c r="B176" s="3"/>
      <c r="C176" s="3"/>
      <c r="D176" s="3"/>
      <c r="E176" s="3"/>
      <c r="F176" s="3"/>
      <c r="G176" s="3"/>
      <c r="H176" s="3"/>
    </row>
    <row r="177" spans="1:8" ht="12.75" customHeight="1">
      <c r="A177" s="3"/>
      <c r="B177" s="3"/>
      <c r="C177" s="3"/>
      <c r="D177" s="3"/>
      <c r="E177" s="3"/>
      <c r="F177" s="3"/>
      <c r="G177" s="3"/>
      <c r="H177" s="3"/>
    </row>
    <row r="178" spans="1:8" ht="12.75" customHeight="1">
      <c r="A178" s="3"/>
      <c r="B178" s="3"/>
      <c r="C178" s="3"/>
      <c r="D178" s="3"/>
      <c r="E178" s="3"/>
      <c r="F178" s="3"/>
      <c r="G178" s="3"/>
      <c r="H178" s="3"/>
    </row>
    <row r="179" spans="1:8" ht="12.75" customHeight="1">
      <c r="A179" s="3"/>
      <c r="B179" s="3"/>
      <c r="C179" s="3"/>
      <c r="D179" s="3"/>
      <c r="E179" s="3"/>
      <c r="F179" s="3"/>
      <c r="G179" s="3"/>
      <c r="H179" s="3"/>
    </row>
    <row r="180" spans="1:8" ht="12.75" customHeight="1">
      <c r="A180" s="3"/>
      <c r="B180" s="3"/>
      <c r="C180" s="3"/>
      <c r="D180" s="3"/>
      <c r="E180" s="3"/>
      <c r="F180" s="3"/>
      <c r="G180" s="3"/>
      <c r="H180" s="3"/>
    </row>
    <row r="181" spans="1:8" ht="12.75" customHeight="1">
      <c r="A181" s="3"/>
      <c r="B181" s="3"/>
      <c r="C181" s="3"/>
      <c r="D181" s="3"/>
      <c r="E181" s="3"/>
      <c r="F181" s="3"/>
      <c r="G181" s="3"/>
      <c r="H181" s="3"/>
    </row>
    <row r="182" spans="1:8" ht="12.75" customHeight="1">
      <c r="A182" s="3"/>
      <c r="B182" s="3"/>
      <c r="C182" s="3"/>
      <c r="D182" s="3"/>
      <c r="E182" s="3"/>
      <c r="F182" s="3"/>
      <c r="G182" s="3"/>
      <c r="H182" s="3"/>
    </row>
    <row r="183" spans="1:8" ht="12.75" customHeight="1">
      <c r="A183" s="3"/>
      <c r="B183" s="3"/>
      <c r="C183" s="3"/>
      <c r="D183" s="3"/>
      <c r="E183" s="3"/>
      <c r="F183" s="3"/>
      <c r="G183" s="3"/>
      <c r="H183" s="3"/>
    </row>
    <row r="184" spans="1:8" ht="12.75" customHeight="1">
      <c r="A184" s="3"/>
      <c r="B184" s="3"/>
      <c r="C184" s="3"/>
      <c r="D184" s="3"/>
      <c r="E184" s="3"/>
      <c r="F184" s="3"/>
      <c r="G184" s="3"/>
      <c r="H184" s="3"/>
    </row>
    <row r="185" spans="1:8" ht="12.75" customHeight="1">
      <c r="A185" s="3"/>
      <c r="B185" s="3"/>
      <c r="C185" s="3"/>
      <c r="D185" s="3"/>
      <c r="E185" s="3"/>
      <c r="F185" s="3"/>
      <c r="G185" s="3"/>
      <c r="H185" s="3"/>
    </row>
    <row r="186" spans="1:8" ht="12.75" customHeight="1">
      <c r="A186" s="3"/>
      <c r="B186" s="3"/>
      <c r="C186" s="3"/>
      <c r="D186" s="3"/>
      <c r="E186" s="3"/>
      <c r="F186" s="3"/>
      <c r="G186" s="3"/>
      <c r="H186" s="3"/>
    </row>
    <row r="187" spans="1:8" ht="12.75" customHeight="1">
      <c r="A187" s="3"/>
      <c r="B187" s="3"/>
      <c r="C187" s="3"/>
      <c r="D187" s="3"/>
      <c r="E187" s="3"/>
      <c r="F187" s="3"/>
      <c r="G187" s="3"/>
      <c r="H187" s="3"/>
    </row>
    <row r="188" spans="1:8" ht="12.75" customHeight="1">
      <c r="A188" s="3"/>
      <c r="B188" s="3"/>
      <c r="C188" s="3"/>
      <c r="D188" s="3"/>
      <c r="E188" s="3"/>
      <c r="F188" s="3"/>
      <c r="G188" s="3"/>
      <c r="H188" s="3"/>
    </row>
    <row r="189" spans="1:8" ht="12.75" customHeight="1">
      <c r="A189" s="3"/>
      <c r="B189" s="3"/>
      <c r="C189" s="3"/>
      <c r="D189" s="3"/>
      <c r="E189" s="3"/>
      <c r="F189" s="3"/>
      <c r="G189" s="3"/>
      <c r="H189" s="3"/>
    </row>
    <row r="190" spans="1:8" ht="12.75" customHeight="1">
      <c r="A190" s="3"/>
      <c r="B190" s="3"/>
      <c r="C190" s="3"/>
      <c r="D190" s="3"/>
      <c r="E190" s="3"/>
      <c r="F190" s="3"/>
      <c r="G190" s="3"/>
      <c r="H190" s="3"/>
    </row>
    <row r="191" spans="1:8" ht="12.75" customHeight="1">
      <c r="A191" s="3"/>
      <c r="B191" s="3"/>
      <c r="C191" s="3"/>
      <c r="D191" s="3"/>
      <c r="E191" s="3"/>
      <c r="F191" s="3"/>
      <c r="G191" s="3"/>
      <c r="H191" s="3"/>
    </row>
    <row r="192" spans="1:8" ht="12.75" customHeight="1">
      <c r="A192" s="3"/>
      <c r="B192" s="3"/>
      <c r="C192" s="3"/>
      <c r="D192" s="3"/>
      <c r="E192" s="3"/>
      <c r="F192" s="3"/>
      <c r="G192" s="3"/>
      <c r="H192" s="3"/>
    </row>
    <row r="193" spans="1:8" ht="12.75" customHeight="1">
      <c r="A193" s="3"/>
      <c r="B193" s="3"/>
      <c r="C193" s="3"/>
      <c r="D193" s="3"/>
      <c r="E193" s="3"/>
      <c r="F193" s="3"/>
      <c r="G193" s="3"/>
      <c r="H193" s="3"/>
    </row>
    <row r="194" spans="1:8" ht="12.75" customHeight="1">
      <c r="A194" s="3"/>
      <c r="B194" s="3"/>
      <c r="C194" s="3"/>
      <c r="D194" s="3"/>
      <c r="E194" s="3"/>
      <c r="F194" s="3"/>
      <c r="G194" s="3"/>
      <c r="H194" s="3"/>
    </row>
    <row r="195" spans="1:8" ht="12.75" customHeight="1">
      <c r="A195" s="3"/>
      <c r="B195" s="3"/>
      <c r="C195" s="3"/>
      <c r="D195" s="3"/>
      <c r="E195" s="3"/>
      <c r="F195" s="3"/>
      <c r="G195" s="3"/>
      <c r="H195" s="3"/>
    </row>
    <row r="196" spans="1:8" ht="12.75" customHeight="1">
      <c r="A196" s="3"/>
      <c r="B196" s="3"/>
      <c r="C196" s="3"/>
      <c r="D196" s="3"/>
      <c r="E196" s="3"/>
      <c r="F196" s="3"/>
      <c r="G196" s="3"/>
      <c r="H196" s="3"/>
    </row>
    <row r="197" spans="1:8" ht="12.75" customHeight="1">
      <c r="A197" s="3"/>
      <c r="B197" s="3"/>
      <c r="C197" s="3"/>
      <c r="D197" s="3"/>
      <c r="E197" s="3"/>
      <c r="F197" s="3"/>
      <c r="G197" s="3"/>
      <c r="H197" s="3"/>
    </row>
    <row r="198" spans="1:8" ht="12.75" customHeight="1">
      <c r="A198" s="3"/>
      <c r="B198" s="3"/>
      <c r="C198" s="3"/>
      <c r="D198" s="3"/>
      <c r="E198" s="3"/>
      <c r="F198" s="3"/>
      <c r="G198" s="3"/>
      <c r="H198" s="3"/>
    </row>
    <row r="199" spans="1:8" ht="12.75" customHeight="1">
      <c r="A199" s="3"/>
      <c r="B199" s="3"/>
      <c r="C199" s="3"/>
      <c r="D199" s="3"/>
      <c r="E199" s="3"/>
      <c r="F199" s="3"/>
      <c r="G199" s="3"/>
      <c r="H199" s="3"/>
    </row>
    <row r="200" spans="1:8" ht="12.75" customHeight="1">
      <c r="A200" s="3"/>
      <c r="B200" s="3"/>
      <c r="C200" s="3"/>
      <c r="D200" s="3"/>
      <c r="E200" s="3"/>
      <c r="F200" s="3"/>
      <c r="G200" s="3"/>
      <c r="H200" s="3"/>
    </row>
    <row r="201" spans="1:8" ht="12.75" customHeight="1">
      <c r="A201" s="3"/>
      <c r="B201" s="3"/>
      <c r="C201" s="3"/>
      <c r="D201" s="3"/>
      <c r="E201" s="3"/>
      <c r="F201" s="3"/>
      <c r="G201" s="3"/>
      <c r="H201" s="3"/>
    </row>
    <row r="202" spans="1:8" ht="12.75" customHeight="1">
      <c r="A202" s="3"/>
      <c r="B202" s="3"/>
      <c r="C202" s="3"/>
      <c r="D202" s="3"/>
      <c r="E202" s="3"/>
      <c r="F202" s="3"/>
      <c r="G202" s="3"/>
      <c r="H202" s="3"/>
    </row>
    <row r="203" spans="1:8" ht="12.75" customHeight="1">
      <c r="A203" s="3"/>
      <c r="B203" s="3"/>
      <c r="C203" s="3"/>
      <c r="D203" s="3"/>
      <c r="E203" s="3"/>
      <c r="F203" s="3"/>
      <c r="G203" s="3"/>
      <c r="H203" s="3"/>
    </row>
    <row r="204" spans="1:8" ht="12.75" customHeight="1">
      <c r="A204" s="3"/>
      <c r="B204" s="3"/>
      <c r="C204" s="3"/>
      <c r="D204" s="3"/>
      <c r="E204" s="3"/>
      <c r="F204" s="3"/>
      <c r="G204" s="3"/>
      <c r="H204" s="3"/>
    </row>
    <row r="205" spans="1:8" ht="12.75" customHeight="1">
      <c r="A205" s="3"/>
      <c r="B205" s="3"/>
      <c r="C205" s="3"/>
      <c r="D205" s="3"/>
      <c r="E205" s="3"/>
      <c r="F205" s="3"/>
      <c r="G205" s="3"/>
      <c r="H205" s="3"/>
    </row>
    <row r="206" spans="1:8" ht="12.75" customHeight="1">
      <c r="A206" s="3"/>
      <c r="B206" s="3"/>
      <c r="C206" s="3"/>
      <c r="D206" s="3"/>
      <c r="E206" s="3"/>
      <c r="F206" s="3"/>
      <c r="G206" s="3"/>
      <c r="H206" s="3"/>
    </row>
    <row r="207" spans="1:8" ht="12.75" customHeight="1">
      <c r="A207" s="3"/>
      <c r="B207" s="3"/>
      <c r="C207" s="3"/>
      <c r="D207" s="3"/>
      <c r="E207" s="3"/>
      <c r="F207" s="3"/>
      <c r="G207" s="3"/>
      <c r="H207" s="3"/>
    </row>
    <row r="208" spans="1:8" ht="12.75" customHeight="1">
      <c r="A208" s="3"/>
      <c r="B208" s="3"/>
      <c r="C208" s="3"/>
      <c r="D208" s="3"/>
      <c r="E208" s="3"/>
      <c r="F208" s="3"/>
      <c r="G208" s="3"/>
      <c r="H208" s="3"/>
    </row>
    <row r="209" spans="1:8" ht="12.75" customHeight="1">
      <c r="A209" s="3"/>
      <c r="B209" s="3"/>
      <c r="C209" s="3"/>
      <c r="D209" s="3"/>
      <c r="E209" s="3"/>
      <c r="F209" s="3"/>
      <c r="G209" s="3"/>
      <c r="H209" s="3"/>
    </row>
    <row r="210" spans="1:8" ht="12.75" customHeight="1">
      <c r="A210" s="3"/>
      <c r="B210" s="3"/>
      <c r="C210" s="3"/>
      <c r="D210" s="3"/>
      <c r="E210" s="3"/>
      <c r="F210" s="3"/>
      <c r="G210" s="3"/>
      <c r="H210" s="3"/>
    </row>
    <row r="211" spans="1:8" ht="12.75" customHeight="1">
      <c r="A211" s="3"/>
      <c r="B211" s="3"/>
      <c r="C211" s="3"/>
      <c r="D211" s="3"/>
      <c r="E211" s="3"/>
      <c r="F211" s="3"/>
      <c r="G211" s="3"/>
      <c r="H211" s="3"/>
    </row>
    <row r="212" spans="1:8" ht="12.75" customHeight="1">
      <c r="A212" s="3"/>
      <c r="B212" s="3"/>
      <c r="C212" s="3"/>
      <c r="D212" s="3"/>
      <c r="E212" s="3"/>
      <c r="F212" s="3"/>
      <c r="G212" s="3"/>
      <c r="H212" s="3"/>
    </row>
    <row r="213" spans="1:8" ht="12.75" customHeight="1">
      <c r="A213" s="3"/>
      <c r="B213" s="3"/>
      <c r="C213" s="3"/>
      <c r="D213" s="3"/>
      <c r="E213" s="3"/>
      <c r="F213" s="3"/>
      <c r="G213" s="3"/>
      <c r="H213" s="3"/>
    </row>
    <row r="214" spans="1:8" ht="12.75" customHeight="1">
      <c r="A214" s="3"/>
      <c r="B214" s="3"/>
      <c r="C214" s="3"/>
      <c r="D214" s="3"/>
      <c r="E214" s="3"/>
      <c r="F214" s="3"/>
      <c r="G214" s="3"/>
      <c r="H214" s="3"/>
    </row>
    <row r="215" spans="1:8" ht="12.75" customHeight="1">
      <c r="A215" s="3"/>
      <c r="B215" s="3"/>
      <c r="C215" s="3"/>
      <c r="D215" s="3"/>
      <c r="E215" s="3"/>
      <c r="F215" s="3"/>
      <c r="G215" s="3"/>
      <c r="H215" s="3"/>
    </row>
    <row r="216" spans="1:8" ht="12.75" customHeight="1">
      <c r="A216" s="3"/>
      <c r="B216" s="3"/>
      <c r="C216" s="3"/>
      <c r="D216" s="3"/>
      <c r="E216" s="3"/>
      <c r="F216" s="3"/>
      <c r="G216" s="3"/>
      <c r="H216" s="3"/>
    </row>
    <row r="217" spans="1:8" ht="12.75" customHeight="1">
      <c r="A217" s="3"/>
      <c r="B217" s="3"/>
      <c r="C217" s="3"/>
      <c r="D217" s="3"/>
      <c r="E217" s="3"/>
      <c r="F217" s="3"/>
      <c r="G217" s="3"/>
      <c r="H217" s="3"/>
    </row>
    <row r="218" spans="1:8" ht="12.75" customHeight="1">
      <c r="A218" s="3"/>
      <c r="B218" s="3"/>
      <c r="C218" s="3"/>
      <c r="D218" s="3"/>
      <c r="E218" s="3"/>
      <c r="F218" s="3"/>
      <c r="G218" s="3"/>
      <c r="H218" s="3"/>
    </row>
    <row r="219" spans="1:8" ht="12.75" customHeight="1">
      <c r="A219" s="3"/>
      <c r="B219" s="3"/>
      <c r="C219" s="3"/>
      <c r="D219" s="3"/>
      <c r="E219" s="3"/>
      <c r="F219" s="3"/>
      <c r="G219" s="3"/>
      <c r="H219" s="3"/>
    </row>
    <row r="220" spans="1:8" ht="12.75" customHeight="1">
      <c r="A220" s="3"/>
      <c r="B220" s="3"/>
      <c r="C220" s="3"/>
      <c r="D220" s="3"/>
      <c r="E220" s="3"/>
      <c r="F220" s="3"/>
      <c r="G220" s="3"/>
      <c r="H220" s="3"/>
    </row>
    <row r="221" spans="1:8" ht="12.75" customHeight="1">
      <c r="A221" s="3"/>
      <c r="B221" s="3"/>
      <c r="C221" s="3"/>
      <c r="D221" s="3"/>
      <c r="E221" s="3"/>
      <c r="F221" s="3"/>
      <c r="G221" s="3"/>
      <c r="H221" s="3"/>
    </row>
    <row r="222" spans="1:8" ht="12.75" customHeight="1">
      <c r="A222" s="3"/>
      <c r="B222" s="3"/>
      <c r="C222" s="3"/>
      <c r="D222" s="3"/>
      <c r="E222" s="3"/>
      <c r="F222" s="3"/>
      <c r="G222" s="3"/>
      <c r="H222" s="3"/>
    </row>
    <row r="223" spans="1:8" ht="12.75" customHeight="1">
      <c r="A223" s="3"/>
      <c r="B223" s="3"/>
      <c r="C223" s="3"/>
      <c r="D223" s="3"/>
      <c r="E223" s="3"/>
      <c r="F223" s="3"/>
      <c r="G223" s="3"/>
      <c r="H223" s="3"/>
    </row>
    <row r="224" spans="1:8" ht="12.75" customHeight="1">
      <c r="A224" s="3"/>
      <c r="B224" s="3"/>
      <c r="C224" s="3"/>
      <c r="D224" s="3"/>
      <c r="E224" s="3"/>
      <c r="F224" s="3"/>
      <c r="G224" s="3"/>
      <c r="H224" s="3"/>
    </row>
    <row r="225" spans="1:8" ht="12.75" customHeight="1">
      <c r="A225" s="3"/>
      <c r="B225" s="3"/>
      <c r="C225" s="3"/>
      <c r="D225" s="3"/>
      <c r="E225" s="3"/>
      <c r="F225" s="3"/>
      <c r="G225" s="3"/>
      <c r="H225" s="3"/>
    </row>
    <row r="226" spans="1:8" ht="12.75" customHeight="1">
      <c r="A226" s="3"/>
      <c r="B226" s="3"/>
      <c r="C226" s="3"/>
      <c r="D226" s="3"/>
      <c r="E226" s="3"/>
      <c r="F226" s="3"/>
      <c r="G226" s="3"/>
      <c r="H226" s="3"/>
    </row>
    <row r="227" spans="1:8" ht="12.75" customHeight="1">
      <c r="A227" s="3"/>
      <c r="B227" s="3"/>
      <c r="C227" s="3"/>
      <c r="D227" s="3"/>
      <c r="E227" s="3"/>
      <c r="F227" s="3"/>
      <c r="G227" s="3"/>
      <c r="H227" s="3"/>
    </row>
    <row r="228" spans="1:8" ht="12.75" customHeight="1">
      <c r="A228" s="3"/>
      <c r="B228" s="3"/>
      <c r="C228" s="3"/>
      <c r="D228" s="3"/>
      <c r="E228" s="3"/>
      <c r="F228" s="3"/>
      <c r="G228" s="3"/>
      <c r="H228" s="3"/>
    </row>
    <row r="229" spans="1:8" ht="12.75" customHeight="1">
      <c r="A229" s="3"/>
      <c r="B229" s="3"/>
      <c r="C229" s="3"/>
      <c r="D229" s="3"/>
      <c r="E229" s="3"/>
      <c r="F229" s="3"/>
      <c r="G229" s="3"/>
      <c r="H229" s="3"/>
    </row>
    <row r="230" spans="1:8" ht="12.75" customHeight="1">
      <c r="A230" s="3"/>
      <c r="B230" s="3"/>
      <c r="C230" s="3"/>
      <c r="D230" s="3"/>
      <c r="E230" s="3"/>
      <c r="F230" s="3"/>
      <c r="G230" s="3"/>
      <c r="H230" s="3"/>
    </row>
    <row r="231" spans="1:8" ht="12.75" customHeight="1">
      <c r="A231" s="3"/>
      <c r="B231" s="3"/>
      <c r="C231" s="3"/>
      <c r="D231" s="3"/>
      <c r="E231" s="3"/>
      <c r="F231" s="3"/>
      <c r="G231" s="3"/>
      <c r="H231" s="3"/>
    </row>
    <row r="232" spans="1:8" ht="12.75" customHeight="1">
      <c r="A232" s="3"/>
      <c r="B232" s="3"/>
      <c r="C232" s="3"/>
      <c r="D232" s="3"/>
      <c r="E232" s="3"/>
      <c r="F232" s="3"/>
      <c r="G232" s="3"/>
      <c r="H232" s="3"/>
    </row>
    <row r="233" spans="1:8" ht="12.75" customHeight="1">
      <c r="A233" s="3"/>
      <c r="B233" s="3"/>
      <c r="C233" s="3"/>
      <c r="D233" s="3"/>
      <c r="E233" s="3"/>
      <c r="F233" s="3"/>
      <c r="G233" s="3"/>
      <c r="H233" s="3"/>
    </row>
    <row r="234" spans="1:8" ht="12.75" customHeight="1">
      <c r="A234" s="3"/>
      <c r="B234" s="3"/>
      <c r="C234" s="3"/>
      <c r="D234" s="3"/>
      <c r="E234" s="3"/>
      <c r="F234" s="3"/>
      <c r="G234" s="3"/>
      <c r="H234" s="3"/>
    </row>
    <row r="235" spans="1:8" ht="12.75" customHeight="1">
      <c r="A235" s="3"/>
      <c r="B235" s="3"/>
      <c r="C235" s="3"/>
      <c r="D235" s="3"/>
      <c r="E235" s="3"/>
      <c r="F235" s="3"/>
      <c r="G235" s="3"/>
      <c r="H235" s="3"/>
    </row>
    <row r="236" spans="1:8" ht="12.75" customHeight="1">
      <c r="A236" s="3"/>
      <c r="B236" s="3"/>
      <c r="C236" s="3"/>
      <c r="D236" s="3"/>
      <c r="E236" s="3"/>
      <c r="F236" s="3"/>
      <c r="G236" s="3"/>
      <c r="H236" s="3"/>
    </row>
    <row r="237" spans="1:8" ht="12.75" customHeight="1">
      <c r="A237" s="3"/>
      <c r="B237" s="3"/>
      <c r="C237" s="3"/>
      <c r="D237" s="3"/>
      <c r="E237" s="3"/>
      <c r="F237" s="3"/>
      <c r="G237" s="3"/>
      <c r="H237" s="3"/>
    </row>
    <row r="238" spans="1:8" ht="12.75" customHeight="1">
      <c r="A238" s="3"/>
      <c r="B238" s="3"/>
      <c r="C238" s="3"/>
      <c r="D238" s="3"/>
      <c r="E238" s="3"/>
      <c r="F238" s="3"/>
      <c r="G238" s="3"/>
      <c r="H238" s="3"/>
    </row>
    <row r="239" spans="1:8" ht="12.75" customHeight="1">
      <c r="A239" s="3"/>
      <c r="B239" s="3"/>
      <c r="C239" s="3"/>
      <c r="D239" s="3"/>
      <c r="E239" s="3"/>
      <c r="F239" s="3"/>
      <c r="G239" s="3"/>
      <c r="H239" s="3"/>
    </row>
    <row r="240" spans="1:8" ht="12.75" customHeight="1">
      <c r="A240" s="3"/>
      <c r="B240" s="3"/>
      <c r="C240" s="3"/>
      <c r="D240" s="3"/>
      <c r="E240" s="3"/>
      <c r="F240" s="3"/>
      <c r="G240" s="3"/>
      <c r="H240" s="3"/>
    </row>
    <row r="241" spans="1:8" ht="12.75" customHeight="1">
      <c r="A241" s="3"/>
      <c r="B241" s="3"/>
      <c r="C241" s="3"/>
      <c r="D241" s="3"/>
      <c r="E241" s="3"/>
      <c r="F241" s="3"/>
      <c r="G241" s="3"/>
      <c r="H241" s="3"/>
    </row>
    <row r="242" spans="1:8" ht="12.75" customHeight="1">
      <c r="A242" s="3"/>
      <c r="B242" s="3"/>
      <c r="C242" s="3"/>
      <c r="D242" s="3"/>
      <c r="E242" s="3"/>
      <c r="F242" s="3"/>
      <c r="G242" s="3"/>
      <c r="H242" s="3"/>
    </row>
    <row r="243" spans="1:8" ht="12.75" customHeight="1">
      <c r="A243" s="3"/>
      <c r="B243" s="3"/>
      <c r="C243" s="3"/>
      <c r="D243" s="3"/>
      <c r="E243" s="3"/>
      <c r="F243" s="3"/>
      <c r="G243" s="3"/>
      <c r="H243" s="3"/>
    </row>
    <row r="244" spans="1:8" ht="12.75" customHeight="1">
      <c r="A244" s="3"/>
      <c r="B244" s="3"/>
      <c r="C244" s="3"/>
      <c r="D244" s="3"/>
      <c r="E244" s="3"/>
      <c r="F244" s="3"/>
      <c r="G244" s="3"/>
      <c r="H244" s="3"/>
    </row>
    <row r="245" spans="1:8" ht="12.75" customHeight="1">
      <c r="A245" s="3"/>
      <c r="B245" s="3"/>
      <c r="C245" s="3"/>
      <c r="D245" s="3"/>
      <c r="E245" s="3"/>
      <c r="F245" s="3"/>
      <c r="G245" s="3"/>
      <c r="H245" s="3"/>
    </row>
    <row r="246" spans="1:8" ht="12.75" customHeight="1">
      <c r="A246" s="3"/>
      <c r="B246" s="3"/>
      <c r="C246" s="3"/>
      <c r="D246" s="3"/>
      <c r="E246" s="3"/>
      <c r="F246" s="3"/>
      <c r="G246" s="3"/>
      <c r="H246" s="3"/>
    </row>
    <row r="247" spans="1:8" ht="12.75" customHeight="1">
      <c r="A247" s="3"/>
      <c r="B247" s="3"/>
      <c r="C247" s="3"/>
      <c r="D247" s="3"/>
      <c r="E247" s="3"/>
      <c r="F247" s="3"/>
      <c r="G247" s="3"/>
      <c r="H247" s="3"/>
    </row>
    <row r="248" spans="1:8" ht="12.75" customHeight="1">
      <c r="A248" s="3"/>
      <c r="B248" s="3"/>
      <c r="C248" s="3"/>
      <c r="D248" s="3"/>
      <c r="E248" s="3"/>
      <c r="F248" s="3"/>
      <c r="G248" s="3"/>
      <c r="H248" s="3"/>
    </row>
    <row r="249" spans="1:8" ht="12.75" customHeight="1">
      <c r="A249" s="3"/>
      <c r="B249" s="3"/>
      <c r="C249" s="3"/>
      <c r="D249" s="3"/>
      <c r="E249" s="3"/>
      <c r="F249" s="3"/>
      <c r="G249" s="3"/>
      <c r="H249" s="3"/>
    </row>
    <row r="250" spans="1:8" ht="15.75" customHeight="1"/>
    <row r="251" spans="1:8" ht="15.75" customHeight="1"/>
    <row r="252" spans="1:8" ht="15.75" customHeight="1"/>
    <row r="253" spans="1:8" ht="15.75" customHeight="1"/>
    <row r="254" spans="1:8" ht="15.75" customHeight="1"/>
    <row r="255" spans="1:8" ht="15.75" customHeight="1"/>
    <row r="256" spans="1:8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</sheetData>
  <mergeCells count="6">
    <mergeCell ref="A51:B51"/>
    <mergeCell ref="A40:E40"/>
    <mergeCell ref="A1:F1"/>
    <mergeCell ref="A42:G42"/>
    <mergeCell ref="A49:F49"/>
    <mergeCell ref="A31:F31"/>
  </mergeCells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"/>
  <sheetViews>
    <sheetView workbookViewId="0">
      <selection activeCell="C13" sqref="C13"/>
    </sheetView>
  </sheetViews>
  <sheetFormatPr defaultColWidth="14.42578125" defaultRowHeight="15" customHeight="1"/>
  <cols>
    <col min="1" max="1" width="45.5703125" customWidth="1"/>
    <col min="2" max="2" width="22.28515625" style="103" customWidth="1"/>
    <col min="3" max="3" width="16.5703125" customWidth="1"/>
    <col min="4" max="4" width="15.85546875" customWidth="1"/>
  </cols>
  <sheetData>
    <row r="1" spans="1:6" ht="23.25" customHeight="1">
      <c r="A1" s="294" t="s">
        <v>163</v>
      </c>
      <c r="B1" s="295"/>
      <c r="C1" s="295"/>
      <c r="D1" s="295"/>
    </row>
    <row r="2" spans="1:6" ht="18" customHeight="1">
      <c r="A2" s="296" t="s">
        <v>134</v>
      </c>
      <c r="B2" s="296" t="s">
        <v>240</v>
      </c>
      <c r="C2" s="296" t="s">
        <v>241</v>
      </c>
      <c r="D2" s="296" t="s">
        <v>168</v>
      </c>
    </row>
    <row r="3" spans="1:6" ht="19.5" customHeight="1">
      <c r="A3" s="297"/>
      <c r="B3" s="297"/>
      <c r="C3" s="297"/>
      <c r="D3" s="297"/>
      <c r="F3" s="115"/>
    </row>
    <row r="4" spans="1:6" ht="38.25">
      <c r="A4" s="92" t="s">
        <v>242</v>
      </c>
      <c r="B4" s="127">
        <v>1</v>
      </c>
      <c r="C4" s="129"/>
      <c r="D4" s="129">
        <f>C4/6</f>
        <v>0</v>
      </c>
    </row>
    <row r="5" spans="1:6" s="120" customFormat="1" ht="12.75">
      <c r="A5" s="92" t="s">
        <v>243</v>
      </c>
      <c r="B5" s="127">
        <v>2</v>
      </c>
      <c r="C5" s="129"/>
      <c r="D5" s="129">
        <f>C5/6</f>
        <v>0</v>
      </c>
    </row>
    <row r="6" spans="1:6" ht="25.5">
      <c r="A6" s="92" t="s">
        <v>244</v>
      </c>
      <c r="B6" s="128">
        <v>1</v>
      </c>
      <c r="C6" s="129"/>
      <c r="D6" s="129">
        <f>C6/6</f>
        <v>0</v>
      </c>
    </row>
    <row r="7" spans="1:6" ht="29.25" customHeight="1">
      <c r="A7" s="292" t="s">
        <v>185</v>
      </c>
      <c r="B7" s="293"/>
      <c r="C7" s="20">
        <f>SUM(C4:C6)</f>
        <v>0</v>
      </c>
      <c r="D7" s="20">
        <f>SUM(D4:D6)</f>
        <v>0</v>
      </c>
    </row>
    <row r="8" spans="1:6" ht="15" customHeight="1">
      <c r="A8" s="21"/>
      <c r="B8" s="117"/>
      <c r="C8" s="21"/>
      <c r="D8" s="95"/>
    </row>
    <row r="9" spans="1:6" ht="15" customHeight="1">
      <c r="A9" s="21"/>
      <c r="B9" s="117"/>
      <c r="C9" s="21"/>
      <c r="D9" s="95"/>
    </row>
    <row r="10" spans="1:6" ht="15" customHeight="1">
      <c r="A10" s="21"/>
      <c r="B10" s="117"/>
      <c r="C10" s="145"/>
      <c r="D10" s="96"/>
    </row>
    <row r="11" spans="1:6" ht="15" customHeight="1">
      <c r="A11" s="21"/>
      <c r="B11" s="117"/>
      <c r="C11" s="21"/>
      <c r="D11" s="95"/>
    </row>
    <row r="12" spans="1:6" ht="15" customHeight="1">
      <c r="A12" s="21"/>
      <c r="B12" s="117"/>
      <c r="C12" s="21"/>
      <c r="D12" s="96"/>
    </row>
  </sheetData>
  <mergeCells count="6">
    <mergeCell ref="A7:B7"/>
    <mergeCell ref="A1:D1"/>
    <mergeCell ref="A2:A3"/>
    <mergeCell ref="C2:C3"/>
    <mergeCell ref="D2:D3"/>
    <mergeCell ref="B2:B3"/>
  </mergeCells>
  <pageMargins left="0.511811024" right="0.511811024" top="0.78740157499999996" bottom="0.78740157499999996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"/>
  <sheetViews>
    <sheetView workbookViewId="0">
      <selection activeCell="B16" sqref="B16"/>
    </sheetView>
  </sheetViews>
  <sheetFormatPr defaultRowHeight="12.75"/>
  <cols>
    <col min="1" max="1" width="41.85546875" customWidth="1"/>
    <col min="2" max="2" width="23.42578125" customWidth="1"/>
    <col min="3" max="3" width="26.28515625" customWidth="1"/>
  </cols>
  <sheetData>
    <row r="1" spans="1:3" ht="26.25" customHeight="1">
      <c r="A1" s="19"/>
      <c r="B1" s="98" t="s">
        <v>167</v>
      </c>
      <c r="C1" s="98" t="s">
        <v>239</v>
      </c>
    </row>
    <row r="2" spans="1:3" ht="24.95" customHeight="1">
      <c r="A2" s="98" t="s">
        <v>163</v>
      </c>
      <c r="B2" s="99">
        <f>SERVENTE!C169:C169</f>
        <v>0</v>
      </c>
      <c r="C2" s="100">
        <f>SERVENTE!C171</f>
        <v>0</v>
      </c>
    </row>
    <row r="3" spans="1:3" ht="24.95" customHeight="1">
      <c r="A3" s="98" t="s">
        <v>166</v>
      </c>
      <c r="B3" s="101">
        <f>SUM(B2:B2)</f>
        <v>0</v>
      </c>
      <c r="C3" s="101">
        <f>SUM(C2:C2)</f>
        <v>0</v>
      </c>
    </row>
    <row r="16" spans="1:3">
      <c r="C16" s="11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SERVENTE</vt:lpstr>
      <vt:lpstr>MATERIAIS e EQUIPAMENTOS</vt:lpstr>
      <vt:lpstr>UNIFORME</vt:lpstr>
      <vt:lpstr>VALOR TOTAL</vt:lpstr>
      <vt:lpstr>SERVENTE!Print_Area_0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MACEDO</cp:lastModifiedBy>
  <cp:lastPrinted>2021-06-15T19:49:53Z</cp:lastPrinted>
  <dcterms:created xsi:type="dcterms:W3CDTF">2019-09-05T14:23:39Z</dcterms:created>
  <dcterms:modified xsi:type="dcterms:W3CDTF">2022-06-14T17:30:02Z</dcterms:modified>
</cp:coreProperties>
</file>